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of Dec' 2014" sheetId="1" r:id="rId1"/>
  </sheets>
  <definedNames>
    <definedName name="_xlnm.Print_Area" localSheetId="0">'Cash Flow of Dec'' 2014'!#REF!</definedName>
  </definedNames>
  <calcPr fullCalcOnLoad="1"/>
</workbook>
</file>

<file path=xl/sharedStrings.xml><?xml version="1.0" encoding="utf-8"?>
<sst xmlns="http://schemas.openxmlformats.org/spreadsheetml/2006/main" count="73" uniqueCount="69">
  <si>
    <t>LIC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</si>
  <si>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</si>
  <si>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</si>
  <si>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</si>
  <si>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</si>
  <si>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</si>
  <si>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</si>
  <si>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</si>
  <si>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</si>
  <si>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</si>
  <si>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</si>
  <si>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</si>
  <si>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</si>
  <si>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</si>
  <si>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</si>
  <si>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</si>
  <si>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</si>
  <si>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>Bond / PFC</t>
  </si>
  <si>
    <t>PFC / ECB</t>
  </si>
  <si>
    <t xml:space="preserve">ECB </t>
  </si>
  <si>
    <t>DONER</t>
  </si>
  <si>
    <t>A</t>
  </si>
  <si>
    <t>B</t>
  </si>
  <si>
    <t xml:space="preserve">    TOTAL - A </t>
  </si>
  <si>
    <t>NAME OF  PROJECT</t>
  </si>
  <si>
    <t xml:space="preserve">ECB/DONER </t>
  </si>
  <si>
    <t>(7+8)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</si>
  <si>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</si>
  <si>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</si>
  <si>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</si>
  <si>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</si>
  <si>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</si>
  <si>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</si>
  <si>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</si>
  <si>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</si>
  <si>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</si>
  <si>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</si>
  <si>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</si>
  <si>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</si>
  <si>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</si>
  <si>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</si>
  <si>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</si>
  <si>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</si>
  <si>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</si>
  <si>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</si>
  <si>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</si>
  <si>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</si>
  <si>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Survey &amp; Investigation Schemes:</t>
  </si>
  <si>
    <t>i) S &amp; I Tezpur</t>
  </si>
  <si>
    <t>ii) Mawphu Stage II (S&amp;I)</t>
  </si>
  <si>
    <t>iii) Lunglei S&amp;I Mizoram (S&amp;I)</t>
  </si>
  <si>
    <t>iv) Killing H.E.P</t>
  </si>
  <si>
    <r>
      <t>v) Upfront Fees to Govt of Arunachal  Prades-</t>
    </r>
    <r>
      <rPr>
        <b/>
        <sz val="11"/>
        <rFont val="Arial"/>
        <family val="2"/>
      </rPr>
      <t xml:space="preserve"> (Upper Siang Stage II)</t>
    </r>
  </si>
  <si>
    <t>B.E.
2014-15</t>
  </si>
  <si>
    <t>AS  ON 31.03.2014</t>
  </si>
  <si>
    <t>2014-15</t>
  </si>
  <si>
    <t xml:space="preserve">UPTO
31.03.2014 (Actual) </t>
  </si>
  <si>
    <t xml:space="preserve"> Balance of fund / (Expenditure from Internal Resources)</t>
  </si>
  <si>
    <t>Joint Venture Projects(Waaneep Solar Pvt.)</t>
  </si>
  <si>
    <t>Joint Venture Projects(Solar Power Leh &amp; Kargil)</t>
  </si>
  <si>
    <t>(10+14-13)</t>
  </si>
  <si>
    <t>(11+12)</t>
  </si>
  <si>
    <t>FINANCIAL PROGRESS REPORT CUM CASH FLOW STATEMENT, DECEMBER-2014 (PROVISIONAL)</t>
  </si>
  <si>
    <t>Upto December' 2014</t>
  </si>
  <si>
    <t>AS  ON  31.12.2014</t>
  </si>
  <si>
    <t>2014-15         upto December' 2014</t>
  </si>
  <si>
    <t>31.12.2014</t>
  </si>
  <si>
    <t xml:space="preserve">Includes Forex Profit of  KFW Rs. 38.02 Crs and ECB Loss Rs. 16.23 Crs. </t>
  </si>
  <si>
    <t>Joint Venture Projects(Wind Power MDGEPL)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</si>
</sst>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0.0"/>
    <numFmt numFmtId="177" formatCode="0.000"/>
    <numFmt numFmtId="178" formatCode="0.0000"/>
    <numFmt numFmtId="179" formatCode="_(* #,##0.0_);_(* \(#,##0.0\);_(* &quot;-&quot;??_);_(@_)"/>
    <numFmt numFmtId="180" formatCode="_(* #,##0_);_(* \(#,##0\);_(* &quot;-&quot;??_);_(@_)"/>
    <numFmt numFmtId="181" formatCode="0.000000"/>
    <numFmt numFmtId="182" formatCode="0.00000"/>
    <numFmt numFmtId="183" formatCode="0.00_);\(0.00\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mmmm\-yy"/>
    <numFmt numFmtId="195" formatCode="0.00;[Red]0.00"/>
    <numFmt numFmtId="196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183" fontId="4" fillId="0" borderId="20" xfId="0" applyNumberFormat="1" applyFont="1" applyBorder="1" applyAlignment="1">
      <alignment horizontal="right" vertical="center"/>
    </xf>
    <xf numFmtId="183" fontId="1" fillId="0" borderId="15" xfId="0" applyNumberFormat="1" applyFont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183" fontId="1" fillId="0" borderId="11" xfId="0" applyNumberFormat="1" applyFont="1" applyFill="1" applyBorder="1" applyAlignment="1">
      <alignment horizontal="right"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right" vertical="center" wrapText="1"/>
    </xf>
    <xf numFmtId="183" fontId="4" fillId="0" borderId="21" xfId="0" applyNumberFormat="1" applyFont="1" applyBorder="1" applyAlignment="1">
      <alignment horizontal="right" vertical="center" wrapText="1"/>
    </xf>
    <xf numFmtId="183" fontId="4" fillId="0" borderId="20" xfId="0" applyNumberFormat="1" applyFont="1" applyBorder="1" applyAlignment="1">
      <alignment horizontal="right" vertical="center" wrapText="1"/>
    </xf>
    <xf numFmtId="183" fontId="4" fillId="0" borderId="25" xfId="0" applyNumberFormat="1" applyFont="1" applyBorder="1" applyAlignment="1">
      <alignment horizontal="right" vertical="center" wrapText="1"/>
    </xf>
    <xf numFmtId="183" fontId="4" fillId="0" borderId="26" xfId="0" applyNumberFormat="1" applyFont="1" applyBorder="1" applyAlignment="1">
      <alignment horizontal="right" vertical="center" wrapText="1"/>
    </xf>
    <xf numFmtId="183" fontId="4" fillId="0" borderId="18" xfId="0" applyNumberFormat="1" applyFont="1" applyBorder="1" applyAlignment="1">
      <alignment horizontal="right" vertical="center"/>
    </xf>
    <xf numFmtId="183" fontId="4" fillId="0" borderId="21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11" xfId="0" applyNumberFormat="1" applyFont="1" applyBorder="1" applyAlignment="1">
      <alignment horizontal="right" vertical="center"/>
    </xf>
    <xf numFmtId="183" fontId="1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3" fontId="4" fillId="0" borderId="11" xfId="0" applyNumberFormat="1" applyFont="1" applyBorder="1" applyAlignment="1">
      <alignment vertical="center"/>
    </xf>
    <xf numFmtId="183" fontId="4" fillId="0" borderId="27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183" fontId="4" fillId="0" borderId="28" xfId="0" applyNumberFormat="1" applyFont="1" applyBorder="1" applyAlignment="1">
      <alignment horizontal="right" vertical="center"/>
    </xf>
    <xf numFmtId="183" fontId="4" fillId="0" borderId="1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83" fontId="1" fillId="0" borderId="30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83" fontId="4" fillId="0" borderId="12" xfId="0" applyNumberFormat="1" applyFont="1" applyBorder="1" applyAlignment="1">
      <alignment horizontal="right" vertical="center"/>
    </xf>
    <xf numFmtId="183" fontId="4" fillId="0" borderId="21" xfId="0" applyNumberFormat="1" applyFont="1" applyBorder="1" applyAlignment="1">
      <alignment horizontal="right"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28" xfId="0" applyNumberFormat="1" applyFont="1" applyBorder="1" applyAlignment="1">
      <alignment horizontal="center" vertical="center"/>
    </xf>
    <xf numFmtId="183" fontId="4" fillId="0" borderId="31" xfId="0" applyNumberFormat="1" applyFont="1" applyBorder="1" applyAlignment="1">
      <alignment horizontal="center" vertical="center"/>
    </xf>
    <xf numFmtId="183" fontId="4" fillId="0" borderId="27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/>
    </xf>
    <xf numFmtId="183" fontId="4" fillId="0" borderId="21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22" xfId="0" applyNumberFormat="1" applyFont="1" applyBorder="1" applyAlignment="1">
      <alignment horizontal="right" vertical="center"/>
    </xf>
    <xf numFmtId="183" fontId="4" fillId="0" borderId="23" xfId="0" applyNumberFormat="1" applyFont="1" applyBorder="1" applyAlignment="1">
      <alignment horizontal="right" vertical="center"/>
    </xf>
    <xf numFmtId="183" fontId="4" fillId="0" borderId="24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83" fontId="4" fillId="0" borderId="12" xfId="0" applyNumberFormat="1" applyFont="1" applyBorder="1" applyAlignment="1">
      <alignment horizontal="right" vertical="center" wrapText="1"/>
    </xf>
    <xf numFmtId="183" fontId="4" fillId="0" borderId="21" xfId="0" applyNumberFormat="1" applyFont="1" applyBorder="1" applyAlignment="1">
      <alignment horizontal="right" vertical="center" wrapText="1"/>
    </xf>
    <xf numFmtId="183" fontId="4" fillId="0" borderId="18" xfId="0" applyNumberFormat="1" applyFont="1" applyBorder="1" applyAlignment="1">
      <alignment horizontal="right" vertical="center" wrapText="1"/>
    </xf>
    <xf numFmtId="183" fontId="4" fillId="0" borderId="20" xfId="0" applyNumberFormat="1" applyFont="1" applyBorder="1" applyAlignment="1">
      <alignment horizontal="right" vertical="center" wrapText="1"/>
    </xf>
    <xf numFmtId="183" fontId="4" fillId="0" borderId="25" xfId="0" applyNumberFormat="1" applyFont="1" applyBorder="1" applyAlignment="1">
      <alignment horizontal="right" vertical="center" wrapText="1"/>
    </xf>
    <xf numFmtId="183" fontId="4" fillId="0" borderId="26" xfId="0" applyNumberFormat="1" applyFont="1" applyBorder="1" applyAlignment="1">
      <alignment horizontal="right" vertical="center" wrapText="1"/>
    </xf>
    <xf numFmtId="183" fontId="4" fillId="0" borderId="19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578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5924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9734550" y="0"/>
          <a:ext cx="1524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5" name="AutoShape 31"/>
        <xdr:cNvSpPr>
          <a:spLocks/>
        </xdr:cNvSpPr>
      </xdr:nvSpPr>
      <xdr:spPr>
        <a:xfrm>
          <a:off x="90106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7" name="AutoShape 33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AutoShape 50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0" name="AutoShape 59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1" name="AutoShape 65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2" name="AutoShape 66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3" name="AutoShape 70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4" name="AutoShape 71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25" name="AutoShape 72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6" name="AutoShape 73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7" name="AutoShape 74"/>
        <xdr:cNvSpPr>
          <a:spLocks/>
        </xdr:cNvSpPr>
      </xdr:nvSpPr>
      <xdr:spPr>
        <a:xfrm>
          <a:off x="48672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8" name="AutoShape 75"/>
        <xdr:cNvSpPr>
          <a:spLocks/>
        </xdr:cNvSpPr>
      </xdr:nvSpPr>
      <xdr:spPr>
        <a:xfrm>
          <a:off x="81057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9" name="AutoShape 76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0" name="AutoShape 78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31" name="AutoShape 79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32" name="AutoShape 80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3" name="AutoShape 81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34" name="AutoShape 82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5" name="AutoShape 83"/>
        <xdr:cNvSpPr>
          <a:spLocks/>
        </xdr:cNvSpPr>
      </xdr:nvSpPr>
      <xdr:spPr>
        <a:xfrm>
          <a:off x="58578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36" name="AutoShape 84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37" name="AutoShape 85"/>
        <xdr:cNvSpPr>
          <a:spLocks/>
        </xdr:cNvSpPr>
      </xdr:nvSpPr>
      <xdr:spPr>
        <a:xfrm>
          <a:off x="5924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38" name="AutoShape 86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9" name="AutoShape 87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40" name="AutoShape 88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1" name="AutoShape 89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42" name="AutoShape 90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3" name="AutoShape 92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4" name="AutoShape 93"/>
        <xdr:cNvSpPr>
          <a:spLocks/>
        </xdr:cNvSpPr>
      </xdr:nvSpPr>
      <xdr:spPr>
        <a:xfrm>
          <a:off x="90106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5" name="AutoShape 94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6" name="AutoShape 95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AutoShape 96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AutoShape 97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49" name="AutoShape 98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0" name="AutoShape 99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51" name="AutoShape 100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52" name="AutoShape 101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53" name="AutoShape 102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54" name="AutoShape 103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55" name="AutoShape 104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56" name="AutoShape 105"/>
        <xdr:cNvSpPr>
          <a:spLocks/>
        </xdr:cNvSpPr>
      </xdr:nvSpPr>
      <xdr:spPr>
        <a:xfrm>
          <a:off x="48672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57" name="AutoShape 106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58" name="AutoShape 107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9" name="AutoShape 108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60" name="AutoShape 111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61" name="AutoShape 112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62" name="AutoShape 113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63" name="AutoShape 114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64" name="AutoShape 115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65" name="AutoShape 116"/>
        <xdr:cNvSpPr>
          <a:spLocks/>
        </xdr:cNvSpPr>
      </xdr:nvSpPr>
      <xdr:spPr>
        <a:xfrm>
          <a:off x="58578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66" name="AutoShape 117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67" name="AutoShape 118"/>
        <xdr:cNvSpPr>
          <a:spLocks/>
        </xdr:cNvSpPr>
      </xdr:nvSpPr>
      <xdr:spPr>
        <a:xfrm>
          <a:off x="5924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68" name="AutoShape 119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69" name="AutoShape 120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70" name="AutoShape 121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71" name="AutoShape 122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72" name="AutoShape 123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3" name="AutoShape 124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74" name="AutoShape 125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75" name="AutoShape 126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76" name="AutoShape 127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AutoShape 128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AutoShape 129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79" name="AutoShape 130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80" name="AutoShape 131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81" name="AutoShape 132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82" name="AutoShape 133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3" name="AutoShape 134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84" name="AutoShape 135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85" name="AutoShape 136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86" name="AutoShape 137"/>
        <xdr:cNvSpPr>
          <a:spLocks/>
        </xdr:cNvSpPr>
      </xdr:nvSpPr>
      <xdr:spPr>
        <a:xfrm>
          <a:off x="48672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7" name="AutoShape 138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88" name="AutoShape 139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89" name="AutoShape 140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90" name="AutoShape 141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91" name="AutoShape 146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2" name="AutoShape 147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93" name="AutoShape 150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94" name="AutoShape 151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95" name="AutoShape 152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96" name="AutoShape 153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97" name="AutoShape 154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98" name="AutoShape 155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99" name="AutoShape 156"/>
        <xdr:cNvSpPr>
          <a:spLocks/>
        </xdr:cNvSpPr>
      </xdr:nvSpPr>
      <xdr:spPr>
        <a:xfrm>
          <a:off x="58578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00" name="AutoShape 157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01" name="AutoShape 158"/>
        <xdr:cNvSpPr>
          <a:spLocks/>
        </xdr:cNvSpPr>
      </xdr:nvSpPr>
      <xdr:spPr>
        <a:xfrm>
          <a:off x="5924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102" name="AutoShape 159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03" name="AutoShape 160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04" name="AutoShape 161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05" name="AutoShape 162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06" name="AutoShape 163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7" name="AutoShape 164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08" name="AutoShape 165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09" name="AutoShape 166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10" name="AutoShape 167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AutoShape 168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AutoShape 169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13" name="AutoShape 170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14" name="AutoShape 171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115" name="AutoShape 172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16" name="AutoShape 173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17" name="AutoShape 174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118" name="AutoShape 175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119" name="AutoShape 176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20" name="AutoShape 177"/>
        <xdr:cNvSpPr>
          <a:spLocks/>
        </xdr:cNvSpPr>
      </xdr:nvSpPr>
      <xdr:spPr>
        <a:xfrm>
          <a:off x="48672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21" name="AutoShape 178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22" name="AutoShape 179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3" name="AutoShape 180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124" name="AutoShape 181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25" name="AutoShape 182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26" name="AutoShape 183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127" name="AutoShape 184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28" name="AutoShape 185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29" name="AutoShape 224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30" name="AutoShape 225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31" name="AutoShape 226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132" name="AutoShape 227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33" name="AutoShape 228"/>
        <xdr:cNvSpPr>
          <a:spLocks/>
        </xdr:cNvSpPr>
      </xdr:nvSpPr>
      <xdr:spPr>
        <a:xfrm>
          <a:off x="58578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34" name="AutoShape 229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35" name="AutoShape 230"/>
        <xdr:cNvSpPr>
          <a:spLocks/>
        </xdr:cNvSpPr>
      </xdr:nvSpPr>
      <xdr:spPr>
        <a:xfrm>
          <a:off x="59245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136" name="AutoShape 231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37" name="AutoShape 232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38" name="AutoShape 233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39" name="AutoShape 234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40" name="AutoShape 235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41" name="AutoShape 236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42" name="AutoShape 237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43" name="AutoShape 238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44" name="AutoShape 239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5" name="AutoShape 240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6" name="AutoShape 241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47" name="AutoShape 242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48" name="AutoShape 243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149" name="AutoShape 244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50" name="AutoShape 245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51" name="AutoShape 246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152" name="AutoShape 247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153" name="AutoShape 248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4" name="AutoShape 249"/>
        <xdr:cNvSpPr>
          <a:spLocks/>
        </xdr:cNvSpPr>
      </xdr:nvSpPr>
      <xdr:spPr>
        <a:xfrm>
          <a:off x="48672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55" name="AutoShape 250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56" name="AutoShape 251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57" name="AutoShape 252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158" name="AutoShape 253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59" name="AutoShape 254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60" name="AutoShape 255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161" name="AutoShape 256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62" name="AutoShape 257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63" name="AutoShape 260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64" name="AutoShape 261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65" name="AutoShape 262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166" name="AutoShape 263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67" name="AutoShape 264"/>
        <xdr:cNvSpPr>
          <a:spLocks/>
        </xdr:cNvSpPr>
      </xdr:nvSpPr>
      <xdr:spPr>
        <a:xfrm>
          <a:off x="58578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68" name="AutoShape 265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69" name="AutoShape 266"/>
        <xdr:cNvSpPr>
          <a:spLocks/>
        </xdr:cNvSpPr>
      </xdr:nvSpPr>
      <xdr:spPr>
        <a:xfrm>
          <a:off x="5791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170" name="AutoShape 267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71" name="AutoShape 268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72" name="AutoShape 269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73" name="AutoShape 270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74" name="AutoShape 271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75" name="AutoShape 272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76" name="AutoShape 273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77" name="AutoShape 274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78" name="AutoShape 275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9" name="AutoShape 276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0" name="AutoShape 277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81" name="AutoShape 278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82" name="AutoShape 279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183" name="AutoShape 280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84" name="AutoShape 281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85" name="AutoShape 282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186" name="AutoShape 283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187" name="AutoShape 284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188" name="AutoShape 285"/>
        <xdr:cNvSpPr>
          <a:spLocks/>
        </xdr:cNvSpPr>
      </xdr:nvSpPr>
      <xdr:spPr>
        <a:xfrm>
          <a:off x="47148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89" name="AutoShape 286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90" name="AutoShape 287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91" name="AutoShape 288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192" name="AutoShape 289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93" name="AutoShape 290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94" name="AutoShape 291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195" name="AutoShape 292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96" name="AutoShape 293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97" name="AutoShape 296"/>
        <xdr:cNvSpPr>
          <a:spLocks/>
        </xdr:cNvSpPr>
      </xdr:nvSpPr>
      <xdr:spPr>
        <a:xfrm>
          <a:off x="68484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98" name="AutoShape 297"/>
        <xdr:cNvSpPr>
          <a:spLocks/>
        </xdr:cNvSpPr>
      </xdr:nvSpPr>
      <xdr:spPr>
        <a:xfrm>
          <a:off x="381952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9" name="AutoShape 300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00" name="AutoShape 301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01" name="AutoShape 302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02" name="AutoShape 303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03" name="AutoShape 304"/>
        <xdr:cNvSpPr>
          <a:spLocks/>
        </xdr:cNvSpPr>
      </xdr:nvSpPr>
      <xdr:spPr>
        <a:xfrm>
          <a:off x="57435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04" name="AutoShape 305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05" name="AutoShape 306"/>
        <xdr:cNvSpPr>
          <a:spLocks/>
        </xdr:cNvSpPr>
      </xdr:nvSpPr>
      <xdr:spPr>
        <a:xfrm>
          <a:off x="5791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206" name="AutoShape 307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07" name="AutoShape 308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208" name="AutoShape 309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09" name="AutoShape 310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210" name="AutoShape 311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11" name="AutoShape 312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12" name="AutoShape 313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13" name="AutoShape 314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14" name="AutoShape 315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5" name="AutoShape 316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AutoShape 317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17" name="AutoShape 318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18" name="AutoShape 319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19" name="AutoShape 320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20" name="AutoShape 321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21" name="AutoShape 322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222" name="AutoShape 323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23" name="AutoShape 324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24" name="AutoShape 325"/>
        <xdr:cNvSpPr>
          <a:spLocks/>
        </xdr:cNvSpPr>
      </xdr:nvSpPr>
      <xdr:spPr>
        <a:xfrm>
          <a:off x="47148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25" name="AutoShape 326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26" name="AutoShape 327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27" name="AutoShape 328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228" name="AutoShape 329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29" name="AutoShape 330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30" name="AutoShape 331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231" name="AutoShape 332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232" name="AutoShape 333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33" name="AutoShape 334"/>
        <xdr:cNvSpPr>
          <a:spLocks/>
        </xdr:cNvSpPr>
      </xdr:nvSpPr>
      <xdr:spPr>
        <a:xfrm>
          <a:off x="68484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34" name="AutoShape 335"/>
        <xdr:cNvSpPr>
          <a:spLocks/>
        </xdr:cNvSpPr>
      </xdr:nvSpPr>
      <xdr:spPr>
        <a:xfrm>
          <a:off x="381952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152400</xdr:colOff>
      <xdr:row>0</xdr:row>
      <xdr:rowOff>0</xdr:rowOff>
    </xdr:to>
    <xdr:sp>
      <xdr:nvSpPr>
        <xdr:cNvPr id="235" name="AutoShape 338"/>
        <xdr:cNvSpPr>
          <a:spLocks/>
        </xdr:cNvSpPr>
      </xdr:nvSpPr>
      <xdr:spPr>
        <a:xfrm>
          <a:off x="468630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236" name="AutoShape 339"/>
        <xdr:cNvSpPr>
          <a:spLocks/>
        </xdr:cNvSpPr>
      </xdr:nvSpPr>
      <xdr:spPr>
        <a:xfrm>
          <a:off x="80010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37" name="AutoShape 340"/>
        <xdr:cNvSpPr>
          <a:spLocks/>
        </xdr:cNvSpPr>
      </xdr:nvSpPr>
      <xdr:spPr>
        <a:xfrm>
          <a:off x="99155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238" name="AutoShape 341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39" name="AutoShape 342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40" name="AutoShape 343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41" name="AutoShape 344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42" name="AutoShape 345"/>
        <xdr:cNvSpPr>
          <a:spLocks/>
        </xdr:cNvSpPr>
      </xdr:nvSpPr>
      <xdr:spPr>
        <a:xfrm>
          <a:off x="57435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43" name="AutoShape 346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44" name="AutoShape 347"/>
        <xdr:cNvSpPr>
          <a:spLocks/>
        </xdr:cNvSpPr>
      </xdr:nvSpPr>
      <xdr:spPr>
        <a:xfrm>
          <a:off x="5791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245" name="AutoShape 348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6" name="AutoShape 349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247" name="AutoShape 350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48" name="AutoShape 351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249" name="AutoShape 352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50" name="AutoShape 353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51" name="AutoShape 354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52" name="AutoShape 355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53" name="AutoShape 356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AutoShape 357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AutoShape 358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56" name="AutoShape 359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57" name="AutoShape 360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58" name="AutoShape 361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59" name="AutoShape 362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60" name="AutoShape 363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261" name="AutoShape 364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62" name="AutoShape 365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63" name="AutoShape 366"/>
        <xdr:cNvSpPr>
          <a:spLocks/>
        </xdr:cNvSpPr>
      </xdr:nvSpPr>
      <xdr:spPr>
        <a:xfrm>
          <a:off x="47148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64" name="AutoShape 367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65" name="AutoShape 368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66" name="AutoShape 369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267" name="AutoShape 370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68" name="AutoShape 371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69" name="AutoShape 372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270" name="AutoShape 373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271" name="AutoShape 374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72" name="AutoShape 375"/>
        <xdr:cNvSpPr>
          <a:spLocks/>
        </xdr:cNvSpPr>
      </xdr:nvSpPr>
      <xdr:spPr>
        <a:xfrm>
          <a:off x="68484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3" name="AutoShape 376"/>
        <xdr:cNvSpPr>
          <a:spLocks/>
        </xdr:cNvSpPr>
      </xdr:nvSpPr>
      <xdr:spPr>
        <a:xfrm>
          <a:off x="381000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274" name="AutoShape 377"/>
        <xdr:cNvSpPr>
          <a:spLocks/>
        </xdr:cNvSpPr>
      </xdr:nvSpPr>
      <xdr:spPr>
        <a:xfrm>
          <a:off x="47244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275" name="AutoShape 378"/>
        <xdr:cNvSpPr>
          <a:spLocks/>
        </xdr:cNvSpPr>
      </xdr:nvSpPr>
      <xdr:spPr>
        <a:xfrm>
          <a:off x="80105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276" name="AutoShape 379"/>
        <xdr:cNvSpPr>
          <a:spLocks/>
        </xdr:cNvSpPr>
      </xdr:nvSpPr>
      <xdr:spPr>
        <a:xfrm>
          <a:off x="988695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277" name="AutoShape 382"/>
        <xdr:cNvSpPr>
          <a:spLocks/>
        </xdr:cNvSpPr>
      </xdr:nvSpPr>
      <xdr:spPr>
        <a:xfrm>
          <a:off x="57435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78" name="AutoShape 383"/>
        <xdr:cNvSpPr>
          <a:spLocks/>
        </xdr:cNvSpPr>
      </xdr:nvSpPr>
      <xdr:spPr>
        <a:xfrm>
          <a:off x="59150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79" name="AutoShape 384"/>
        <xdr:cNvSpPr>
          <a:spLocks/>
        </xdr:cNvSpPr>
      </xdr:nvSpPr>
      <xdr:spPr>
        <a:xfrm>
          <a:off x="6562725" y="0"/>
          <a:ext cx="19050" cy="0"/>
        </a:xfrm>
        <a:custGeom>
          <a:pathLst>
            <a:path h="10000" w="10000">
              <a:moveTo>
                <a:pt x="0" y="0"/>
              </a:moveTo>
              <a:lnTo>
                <a:pt x="3819" y="0"/>
              </a:lnTo>
              <a:lnTo>
                <a:pt x="5000" y="0"/>
              </a:lnTo>
              <a:lnTo>
                <a:pt x="6181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80" name="AutoShape 385"/>
        <xdr:cNvSpPr>
          <a:spLocks/>
        </xdr:cNvSpPr>
      </xdr:nvSpPr>
      <xdr:spPr>
        <a:xfrm>
          <a:off x="5838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81" name="AutoShape 386"/>
        <xdr:cNvSpPr>
          <a:spLocks/>
        </xdr:cNvSpPr>
      </xdr:nvSpPr>
      <xdr:spPr>
        <a:xfrm>
          <a:off x="57435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82" name="AutoShape 387"/>
        <xdr:cNvSpPr>
          <a:spLocks/>
        </xdr:cNvSpPr>
      </xdr:nvSpPr>
      <xdr:spPr>
        <a:xfrm>
          <a:off x="58864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83" name="AutoShape 388"/>
        <xdr:cNvSpPr>
          <a:spLocks/>
        </xdr:cNvSpPr>
      </xdr:nvSpPr>
      <xdr:spPr>
        <a:xfrm>
          <a:off x="5791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284" name="AutoShape 389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85" name="AutoShape 390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286" name="AutoShape 391"/>
        <xdr:cNvSpPr>
          <a:spLocks/>
        </xdr:cNvSpPr>
      </xdr:nvSpPr>
      <xdr:spPr>
        <a:xfrm>
          <a:off x="75723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87" name="AutoShape 392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288" name="AutoShape 393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89" name="AutoShape 394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90" name="AutoShape 395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91" name="AutoShape 396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92" name="AutoShape 397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3" name="AutoShape 398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4" name="AutoShape 399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95" name="AutoShape 400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96" name="AutoShape 401"/>
        <xdr:cNvSpPr>
          <a:spLocks/>
        </xdr:cNvSpPr>
      </xdr:nvSpPr>
      <xdr:spPr>
        <a:xfrm>
          <a:off x="58197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97" name="AutoShape 402"/>
        <xdr:cNvSpPr>
          <a:spLocks/>
        </xdr:cNvSpPr>
      </xdr:nvSpPr>
      <xdr:spPr>
        <a:xfrm>
          <a:off x="7667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98" name="AutoShape 403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99" name="AutoShape 404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300" name="AutoShape 405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301" name="AutoShape 406"/>
        <xdr:cNvSpPr>
          <a:spLocks/>
        </xdr:cNvSpPr>
      </xdr:nvSpPr>
      <xdr:spPr>
        <a:xfrm>
          <a:off x="59340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02" name="AutoShape 407"/>
        <xdr:cNvSpPr>
          <a:spLocks/>
        </xdr:cNvSpPr>
      </xdr:nvSpPr>
      <xdr:spPr>
        <a:xfrm>
          <a:off x="47148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03" name="AutoShape 408"/>
        <xdr:cNvSpPr>
          <a:spLocks/>
        </xdr:cNvSpPr>
      </xdr:nvSpPr>
      <xdr:spPr>
        <a:xfrm>
          <a:off x="79914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304" name="AutoShape 409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05" name="AutoShape 410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306" name="AutoShape 411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07" name="AutoShape 412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08" name="AutoShape 413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09" name="AutoShape 414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310" name="AutoShape 415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11" name="AutoShape 416"/>
        <xdr:cNvSpPr>
          <a:spLocks/>
        </xdr:cNvSpPr>
      </xdr:nvSpPr>
      <xdr:spPr>
        <a:xfrm>
          <a:off x="68484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12" name="AutoShape 417"/>
        <xdr:cNvSpPr>
          <a:spLocks/>
        </xdr:cNvSpPr>
      </xdr:nvSpPr>
      <xdr:spPr>
        <a:xfrm>
          <a:off x="381000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313" name="AutoShape 418"/>
        <xdr:cNvSpPr>
          <a:spLocks/>
        </xdr:cNvSpPr>
      </xdr:nvSpPr>
      <xdr:spPr>
        <a:xfrm>
          <a:off x="47244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14" name="AutoShape 419"/>
        <xdr:cNvSpPr>
          <a:spLocks/>
        </xdr:cNvSpPr>
      </xdr:nvSpPr>
      <xdr:spPr>
        <a:xfrm>
          <a:off x="80105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315" name="AutoShape 420"/>
        <xdr:cNvSpPr>
          <a:spLocks/>
        </xdr:cNvSpPr>
      </xdr:nvSpPr>
      <xdr:spPr>
        <a:xfrm>
          <a:off x="988695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16" name="AutoShape 423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7" name="AutoShape 424"/>
        <xdr:cNvSpPr>
          <a:spLocks/>
        </xdr:cNvSpPr>
      </xdr:nvSpPr>
      <xdr:spPr>
        <a:xfrm>
          <a:off x="68770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318" name="AutoShape 426"/>
        <xdr:cNvSpPr>
          <a:spLocks/>
        </xdr:cNvSpPr>
      </xdr:nvSpPr>
      <xdr:spPr>
        <a:xfrm>
          <a:off x="9115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319" name="AutoShape 427"/>
        <xdr:cNvSpPr>
          <a:spLocks/>
        </xdr:cNvSpPr>
      </xdr:nvSpPr>
      <xdr:spPr>
        <a:xfrm>
          <a:off x="9105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320" name="AutoShape 428"/>
        <xdr:cNvSpPr>
          <a:spLocks/>
        </xdr:cNvSpPr>
      </xdr:nvSpPr>
      <xdr:spPr>
        <a:xfrm>
          <a:off x="6858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21" name="AutoShape 430"/>
        <xdr:cNvSpPr>
          <a:spLocks/>
        </xdr:cNvSpPr>
      </xdr:nvSpPr>
      <xdr:spPr>
        <a:xfrm>
          <a:off x="56673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322" name="AutoShape 431"/>
        <xdr:cNvSpPr>
          <a:spLocks/>
        </xdr:cNvSpPr>
      </xdr:nvSpPr>
      <xdr:spPr>
        <a:xfrm>
          <a:off x="5772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323" name="AutoShape 432"/>
        <xdr:cNvSpPr>
          <a:spLocks/>
        </xdr:cNvSpPr>
      </xdr:nvSpPr>
      <xdr:spPr>
        <a:xfrm>
          <a:off x="646747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324" name="AutoShape 433"/>
        <xdr:cNvSpPr>
          <a:spLocks/>
        </xdr:cNvSpPr>
      </xdr:nvSpPr>
      <xdr:spPr>
        <a:xfrm>
          <a:off x="57245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25" name="AutoShape 434"/>
        <xdr:cNvSpPr>
          <a:spLocks/>
        </xdr:cNvSpPr>
      </xdr:nvSpPr>
      <xdr:spPr>
        <a:xfrm>
          <a:off x="57150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26" name="AutoShape 435"/>
        <xdr:cNvSpPr>
          <a:spLocks/>
        </xdr:cNvSpPr>
      </xdr:nvSpPr>
      <xdr:spPr>
        <a:xfrm>
          <a:off x="5715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327" name="AutoShape 436"/>
        <xdr:cNvSpPr>
          <a:spLocks/>
        </xdr:cNvSpPr>
      </xdr:nvSpPr>
      <xdr:spPr>
        <a:xfrm>
          <a:off x="5715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328" name="AutoShape 437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29" name="AutoShape 438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6</xdr:col>
      <xdr:colOff>1181100</xdr:colOff>
      <xdr:row>0</xdr:row>
      <xdr:rowOff>0</xdr:rowOff>
    </xdr:to>
    <xdr:sp>
      <xdr:nvSpPr>
        <xdr:cNvPr id="330" name="AutoShape 439"/>
        <xdr:cNvSpPr>
          <a:spLocks/>
        </xdr:cNvSpPr>
      </xdr:nvSpPr>
      <xdr:spPr>
        <a:xfrm>
          <a:off x="7677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31" name="AutoShape 440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332" name="AutoShape 441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33" name="AutoShape 442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34" name="AutoShape 443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35" name="AutoShape 444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36" name="AutoShape 445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7" name="AutoShape 446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AutoShape 447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39" name="AutoShape 448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40" name="AutoShape 449"/>
        <xdr:cNvSpPr>
          <a:spLocks/>
        </xdr:cNvSpPr>
      </xdr:nvSpPr>
      <xdr:spPr>
        <a:xfrm>
          <a:off x="5762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0</xdr:row>
      <xdr:rowOff>0</xdr:rowOff>
    </xdr:from>
    <xdr:to>
      <xdr:col>6</xdr:col>
      <xdr:colOff>1304925</xdr:colOff>
      <xdr:row>0</xdr:row>
      <xdr:rowOff>0</xdr:rowOff>
    </xdr:to>
    <xdr:sp>
      <xdr:nvSpPr>
        <xdr:cNvPr id="341" name="AutoShape 450"/>
        <xdr:cNvSpPr>
          <a:spLocks/>
        </xdr:cNvSpPr>
      </xdr:nvSpPr>
      <xdr:spPr>
        <a:xfrm>
          <a:off x="7781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42" name="AutoShape 451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43" name="AutoShape 452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344" name="AutoShape 453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345" name="AutoShape 454"/>
        <xdr:cNvSpPr>
          <a:spLocks/>
        </xdr:cNvSpPr>
      </xdr:nvSpPr>
      <xdr:spPr>
        <a:xfrm>
          <a:off x="5781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46" name="AutoShape 455"/>
        <xdr:cNvSpPr>
          <a:spLocks/>
        </xdr:cNvSpPr>
      </xdr:nvSpPr>
      <xdr:spPr>
        <a:xfrm>
          <a:off x="47148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47" name="AutoShape 456"/>
        <xdr:cNvSpPr>
          <a:spLocks/>
        </xdr:cNvSpPr>
      </xdr:nvSpPr>
      <xdr:spPr>
        <a:xfrm>
          <a:off x="79914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348" name="AutoShape 457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49" name="AutoShape 458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350" name="AutoShape 459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51" name="AutoShape 460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52" name="AutoShape 461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53" name="AutoShape 462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354" name="AutoShape 463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55" name="AutoShape 464"/>
        <xdr:cNvSpPr>
          <a:spLocks/>
        </xdr:cNvSpPr>
      </xdr:nvSpPr>
      <xdr:spPr>
        <a:xfrm>
          <a:off x="68484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56" name="AutoShape 465"/>
        <xdr:cNvSpPr>
          <a:spLocks/>
        </xdr:cNvSpPr>
      </xdr:nvSpPr>
      <xdr:spPr>
        <a:xfrm>
          <a:off x="381000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357" name="AutoShape 466"/>
        <xdr:cNvSpPr>
          <a:spLocks/>
        </xdr:cNvSpPr>
      </xdr:nvSpPr>
      <xdr:spPr>
        <a:xfrm>
          <a:off x="47244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58" name="AutoShape 467"/>
        <xdr:cNvSpPr>
          <a:spLocks/>
        </xdr:cNvSpPr>
      </xdr:nvSpPr>
      <xdr:spPr>
        <a:xfrm>
          <a:off x="80105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359" name="AutoShape 468"/>
        <xdr:cNvSpPr>
          <a:spLocks/>
        </xdr:cNvSpPr>
      </xdr:nvSpPr>
      <xdr:spPr>
        <a:xfrm>
          <a:off x="988695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60" name="AutoShape 469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1" name="AutoShape 470"/>
        <xdr:cNvSpPr>
          <a:spLocks/>
        </xdr:cNvSpPr>
      </xdr:nvSpPr>
      <xdr:spPr>
        <a:xfrm>
          <a:off x="68770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62" name="AutoShape 471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63" name="AutoShape 472"/>
        <xdr:cNvSpPr>
          <a:spLocks/>
        </xdr:cNvSpPr>
      </xdr:nvSpPr>
      <xdr:spPr>
        <a:xfrm>
          <a:off x="899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364" name="AutoShape 473"/>
        <xdr:cNvSpPr>
          <a:spLocks/>
        </xdr:cNvSpPr>
      </xdr:nvSpPr>
      <xdr:spPr>
        <a:xfrm>
          <a:off x="6858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65" name="AutoShape 476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66" name="AutoShape 477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67" name="AutoShape 481"/>
        <xdr:cNvSpPr>
          <a:spLocks/>
        </xdr:cNvSpPr>
      </xdr:nvSpPr>
      <xdr:spPr>
        <a:xfrm>
          <a:off x="56673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368" name="AutoShape 482"/>
        <xdr:cNvSpPr>
          <a:spLocks/>
        </xdr:cNvSpPr>
      </xdr:nvSpPr>
      <xdr:spPr>
        <a:xfrm>
          <a:off x="5772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369" name="AutoShape 483"/>
        <xdr:cNvSpPr>
          <a:spLocks/>
        </xdr:cNvSpPr>
      </xdr:nvSpPr>
      <xdr:spPr>
        <a:xfrm>
          <a:off x="646747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370" name="AutoShape 484"/>
        <xdr:cNvSpPr>
          <a:spLocks/>
        </xdr:cNvSpPr>
      </xdr:nvSpPr>
      <xdr:spPr>
        <a:xfrm>
          <a:off x="57245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71" name="AutoShape 485"/>
        <xdr:cNvSpPr>
          <a:spLocks/>
        </xdr:cNvSpPr>
      </xdr:nvSpPr>
      <xdr:spPr>
        <a:xfrm>
          <a:off x="57150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72" name="AutoShape 486"/>
        <xdr:cNvSpPr>
          <a:spLocks/>
        </xdr:cNvSpPr>
      </xdr:nvSpPr>
      <xdr:spPr>
        <a:xfrm>
          <a:off x="5715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373" name="AutoShape 487"/>
        <xdr:cNvSpPr>
          <a:spLocks/>
        </xdr:cNvSpPr>
      </xdr:nvSpPr>
      <xdr:spPr>
        <a:xfrm>
          <a:off x="5715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374" name="AutoShape 488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75" name="AutoShape 489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6</xdr:col>
      <xdr:colOff>1181100</xdr:colOff>
      <xdr:row>0</xdr:row>
      <xdr:rowOff>0</xdr:rowOff>
    </xdr:to>
    <xdr:sp>
      <xdr:nvSpPr>
        <xdr:cNvPr id="376" name="AutoShape 490"/>
        <xdr:cNvSpPr>
          <a:spLocks/>
        </xdr:cNvSpPr>
      </xdr:nvSpPr>
      <xdr:spPr>
        <a:xfrm>
          <a:off x="7677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77" name="AutoShape 491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378" name="AutoShape 492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79" name="AutoShape 493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80" name="AutoShape 494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81" name="AutoShape 495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82" name="AutoShape 496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3" name="AutoShape 497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4" name="AutoShape 498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85" name="AutoShape 499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86" name="AutoShape 500"/>
        <xdr:cNvSpPr>
          <a:spLocks/>
        </xdr:cNvSpPr>
      </xdr:nvSpPr>
      <xdr:spPr>
        <a:xfrm>
          <a:off x="5762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0</xdr:row>
      <xdr:rowOff>0</xdr:rowOff>
    </xdr:from>
    <xdr:to>
      <xdr:col>6</xdr:col>
      <xdr:colOff>1304925</xdr:colOff>
      <xdr:row>0</xdr:row>
      <xdr:rowOff>0</xdr:rowOff>
    </xdr:to>
    <xdr:sp>
      <xdr:nvSpPr>
        <xdr:cNvPr id="387" name="AutoShape 501"/>
        <xdr:cNvSpPr>
          <a:spLocks/>
        </xdr:cNvSpPr>
      </xdr:nvSpPr>
      <xdr:spPr>
        <a:xfrm>
          <a:off x="7781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88" name="AutoShape 502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89" name="AutoShape 503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390" name="AutoShape 504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391" name="AutoShape 505"/>
        <xdr:cNvSpPr>
          <a:spLocks/>
        </xdr:cNvSpPr>
      </xdr:nvSpPr>
      <xdr:spPr>
        <a:xfrm>
          <a:off x="5781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92" name="AutoShape 506"/>
        <xdr:cNvSpPr>
          <a:spLocks/>
        </xdr:cNvSpPr>
      </xdr:nvSpPr>
      <xdr:spPr>
        <a:xfrm>
          <a:off x="47148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93" name="AutoShape 507"/>
        <xdr:cNvSpPr>
          <a:spLocks/>
        </xdr:cNvSpPr>
      </xdr:nvSpPr>
      <xdr:spPr>
        <a:xfrm>
          <a:off x="79914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394" name="AutoShape 508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95" name="AutoShape 509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396" name="AutoShape 510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97" name="AutoShape 511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98" name="AutoShape 512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99" name="AutoShape 513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400" name="AutoShape 514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401" name="AutoShape 515"/>
        <xdr:cNvSpPr>
          <a:spLocks/>
        </xdr:cNvSpPr>
      </xdr:nvSpPr>
      <xdr:spPr>
        <a:xfrm>
          <a:off x="68484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02" name="AutoShape 516"/>
        <xdr:cNvSpPr>
          <a:spLocks/>
        </xdr:cNvSpPr>
      </xdr:nvSpPr>
      <xdr:spPr>
        <a:xfrm>
          <a:off x="381000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403" name="AutoShape 517"/>
        <xdr:cNvSpPr>
          <a:spLocks/>
        </xdr:cNvSpPr>
      </xdr:nvSpPr>
      <xdr:spPr>
        <a:xfrm>
          <a:off x="47244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404" name="AutoShape 518"/>
        <xdr:cNvSpPr>
          <a:spLocks/>
        </xdr:cNvSpPr>
      </xdr:nvSpPr>
      <xdr:spPr>
        <a:xfrm>
          <a:off x="80105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405" name="AutoShape 519"/>
        <xdr:cNvSpPr>
          <a:spLocks/>
        </xdr:cNvSpPr>
      </xdr:nvSpPr>
      <xdr:spPr>
        <a:xfrm>
          <a:off x="988695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06" name="AutoShape 520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07" name="AutoShape 521"/>
        <xdr:cNvSpPr>
          <a:spLocks/>
        </xdr:cNvSpPr>
      </xdr:nvSpPr>
      <xdr:spPr>
        <a:xfrm>
          <a:off x="68770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08" name="AutoShape 522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09" name="AutoShape 523"/>
        <xdr:cNvSpPr>
          <a:spLocks/>
        </xdr:cNvSpPr>
      </xdr:nvSpPr>
      <xdr:spPr>
        <a:xfrm>
          <a:off x="899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410" name="AutoShape 524"/>
        <xdr:cNvSpPr>
          <a:spLocks/>
        </xdr:cNvSpPr>
      </xdr:nvSpPr>
      <xdr:spPr>
        <a:xfrm>
          <a:off x="6858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11" name="AutoShape 525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12" name="AutoShape 526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413" name="AutoShape 532"/>
        <xdr:cNvSpPr>
          <a:spLocks/>
        </xdr:cNvSpPr>
      </xdr:nvSpPr>
      <xdr:spPr>
        <a:xfrm>
          <a:off x="56673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414" name="AutoShape 533"/>
        <xdr:cNvSpPr>
          <a:spLocks/>
        </xdr:cNvSpPr>
      </xdr:nvSpPr>
      <xdr:spPr>
        <a:xfrm>
          <a:off x="5772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415" name="AutoShape 534"/>
        <xdr:cNvSpPr>
          <a:spLocks/>
        </xdr:cNvSpPr>
      </xdr:nvSpPr>
      <xdr:spPr>
        <a:xfrm>
          <a:off x="646747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416" name="AutoShape 535"/>
        <xdr:cNvSpPr>
          <a:spLocks/>
        </xdr:cNvSpPr>
      </xdr:nvSpPr>
      <xdr:spPr>
        <a:xfrm>
          <a:off x="57245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417" name="AutoShape 536"/>
        <xdr:cNvSpPr>
          <a:spLocks/>
        </xdr:cNvSpPr>
      </xdr:nvSpPr>
      <xdr:spPr>
        <a:xfrm>
          <a:off x="57150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418" name="AutoShape 537"/>
        <xdr:cNvSpPr>
          <a:spLocks/>
        </xdr:cNvSpPr>
      </xdr:nvSpPr>
      <xdr:spPr>
        <a:xfrm>
          <a:off x="5715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419" name="AutoShape 538"/>
        <xdr:cNvSpPr>
          <a:spLocks/>
        </xdr:cNvSpPr>
      </xdr:nvSpPr>
      <xdr:spPr>
        <a:xfrm>
          <a:off x="57150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420" name="AutoShape 539"/>
        <xdr:cNvSpPr>
          <a:spLocks/>
        </xdr:cNvSpPr>
      </xdr:nvSpPr>
      <xdr:spPr>
        <a:xfrm>
          <a:off x="67818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421" name="AutoShape 540"/>
        <xdr:cNvSpPr>
          <a:spLocks/>
        </xdr:cNvSpPr>
      </xdr:nvSpPr>
      <xdr:spPr>
        <a:xfrm>
          <a:off x="6677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6</xdr:col>
      <xdr:colOff>1181100</xdr:colOff>
      <xdr:row>0</xdr:row>
      <xdr:rowOff>0</xdr:rowOff>
    </xdr:to>
    <xdr:sp>
      <xdr:nvSpPr>
        <xdr:cNvPr id="422" name="AutoShape 541"/>
        <xdr:cNvSpPr>
          <a:spLocks/>
        </xdr:cNvSpPr>
      </xdr:nvSpPr>
      <xdr:spPr>
        <a:xfrm>
          <a:off x="7677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23" name="AutoShape 542"/>
        <xdr:cNvSpPr>
          <a:spLocks/>
        </xdr:cNvSpPr>
      </xdr:nvSpPr>
      <xdr:spPr>
        <a:xfrm>
          <a:off x="887730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424" name="AutoShape 543"/>
        <xdr:cNvSpPr>
          <a:spLocks/>
        </xdr:cNvSpPr>
      </xdr:nvSpPr>
      <xdr:spPr>
        <a:xfrm>
          <a:off x="905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25" name="AutoShape 544"/>
        <xdr:cNvSpPr>
          <a:spLocks/>
        </xdr:cNvSpPr>
      </xdr:nvSpPr>
      <xdr:spPr>
        <a:xfrm>
          <a:off x="898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26" name="AutoShape 545"/>
        <xdr:cNvSpPr>
          <a:spLocks/>
        </xdr:cNvSpPr>
      </xdr:nvSpPr>
      <xdr:spPr>
        <a:xfrm>
          <a:off x="895350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27" name="AutoShape 546"/>
        <xdr:cNvSpPr>
          <a:spLocks/>
        </xdr:cNvSpPr>
      </xdr:nvSpPr>
      <xdr:spPr>
        <a:xfrm>
          <a:off x="8991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28" name="AutoShape 547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9" name="AutoShape 548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0" name="AutoShape 549"/>
        <xdr:cNvSpPr>
          <a:spLocks/>
        </xdr:cNvSpPr>
      </xdr:nvSpPr>
      <xdr:spPr>
        <a:xfrm>
          <a:off x="295275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431" name="AutoShape 550"/>
        <xdr:cNvSpPr>
          <a:spLocks/>
        </xdr:cNvSpPr>
      </xdr:nvSpPr>
      <xdr:spPr>
        <a:xfrm>
          <a:off x="65817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432" name="AutoShape 551"/>
        <xdr:cNvSpPr>
          <a:spLocks/>
        </xdr:cNvSpPr>
      </xdr:nvSpPr>
      <xdr:spPr>
        <a:xfrm>
          <a:off x="57626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0</xdr:row>
      <xdr:rowOff>0</xdr:rowOff>
    </xdr:from>
    <xdr:to>
      <xdr:col>6</xdr:col>
      <xdr:colOff>1304925</xdr:colOff>
      <xdr:row>0</xdr:row>
      <xdr:rowOff>0</xdr:rowOff>
    </xdr:to>
    <xdr:sp>
      <xdr:nvSpPr>
        <xdr:cNvPr id="433" name="AutoShape 552"/>
        <xdr:cNvSpPr>
          <a:spLocks/>
        </xdr:cNvSpPr>
      </xdr:nvSpPr>
      <xdr:spPr>
        <a:xfrm>
          <a:off x="7781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434" name="AutoShape 553"/>
        <xdr:cNvSpPr>
          <a:spLocks/>
        </xdr:cNvSpPr>
      </xdr:nvSpPr>
      <xdr:spPr>
        <a:xfrm>
          <a:off x="67341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35" name="AutoShape 554"/>
        <xdr:cNvSpPr>
          <a:spLocks/>
        </xdr:cNvSpPr>
      </xdr:nvSpPr>
      <xdr:spPr>
        <a:xfrm>
          <a:off x="80200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436" name="AutoShape 555"/>
        <xdr:cNvSpPr>
          <a:spLocks/>
        </xdr:cNvSpPr>
      </xdr:nvSpPr>
      <xdr:spPr>
        <a:xfrm>
          <a:off x="9439275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437" name="AutoShape 556"/>
        <xdr:cNvSpPr>
          <a:spLocks/>
        </xdr:cNvSpPr>
      </xdr:nvSpPr>
      <xdr:spPr>
        <a:xfrm>
          <a:off x="5781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438" name="AutoShape 557"/>
        <xdr:cNvSpPr>
          <a:spLocks/>
        </xdr:cNvSpPr>
      </xdr:nvSpPr>
      <xdr:spPr>
        <a:xfrm>
          <a:off x="47148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439" name="AutoShape 558"/>
        <xdr:cNvSpPr>
          <a:spLocks/>
        </xdr:cNvSpPr>
      </xdr:nvSpPr>
      <xdr:spPr>
        <a:xfrm>
          <a:off x="79914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40" name="AutoShape 559"/>
        <xdr:cNvSpPr>
          <a:spLocks/>
        </xdr:cNvSpPr>
      </xdr:nvSpPr>
      <xdr:spPr>
        <a:xfrm>
          <a:off x="906780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41" name="AutoShape 560"/>
        <xdr:cNvSpPr>
          <a:spLocks/>
        </xdr:cNvSpPr>
      </xdr:nvSpPr>
      <xdr:spPr>
        <a:xfrm>
          <a:off x="47434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442" name="AutoShape 561"/>
        <xdr:cNvSpPr>
          <a:spLocks/>
        </xdr:cNvSpPr>
      </xdr:nvSpPr>
      <xdr:spPr>
        <a:xfrm>
          <a:off x="9801225" y="0"/>
          <a:ext cx="762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443" name="AutoShape 562"/>
        <xdr:cNvSpPr>
          <a:spLocks/>
        </xdr:cNvSpPr>
      </xdr:nvSpPr>
      <xdr:spPr>
        <a:xfrm>
          <a:off x="6772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44" name="AutoShape 563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45" name="AutoShape 564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446" name="AutoShape 565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447" name="AutoShape 566"/>
        <xdr:cNvSpPr>
          <a:spLocks/>
        </xdr:cNvSpPr>
      </xdr:nvSpPr>
      <xdr:spPr>
        <a:xfrm>
          <a:off x="68484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48" name="AutoShape 567"/>
        <xdr:cNvSpPr>
          <a:spLocks/>
        </xdr:cNvSpPr>
      </xdr:nvSpPr>
      <xdr:spPr>
        <a:xfrm>
          <a:off x="381000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449" name="AutoShape 568"/>
        <xdr:cNvSpPr>
          <a:spLocks/>
        </xdr:cNvSpPr>
      </xdr:nvSpPr>
      <xdr:spPr>
        <a:xfrm>
          <a:off x="47244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450" name="AutoShape 569"/>
        <xdr:cNvSpPr>
          <a:spLocks/>
        </xdr:cNvSpPr>
      </xdr:nvSpPr>
      <xdr:spPr>
        <a:xfrm>
          <a:off x="80105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451" name="AutoShape 570"/>
        <xdr:cNvSpPr>
          <a:spLocks/>
        </xdr:cNvSpPr>
      </xdr:nvSpPr>
      <xdr:spPr>
        <a:xfrm>
          <a:off x="988695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52" name="AutoShape 571"/>
        <xdr:cNvSpPr>
          <a:spLocks/>
        </xdr:cNvSpPr>
      </xdr:nvSpPr>
      <xdr:spPr>
        <a:xfrm>
          <a:off x="68389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53" name="AutoShape 572"/>
        <xdr:cNvSpPr>
          <a:spLocks/>
        </xdr:cNvSpPr>
      </xdr:nvSpPr>
      <xdr:spPr>
        <a:xfrm>
          <a:off x="68770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54" name="AutoShape 573"/>
        <xdr:cNvSpPr>
          <a:spLocks/>
        </xdr:cNvSpPr>
      </xdr:nvSpPr>
      <xdr:spPr>
        <a:xfrm>
          <a:off x="9020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55" name="AutoShape 574"/>
        <xdr:cNvSpPr>
          <a:spLocks/>
        </xdr:cNvSpPr>
      </xdr:nvSpPr>
      <xdr:spPr>
        <a:xfrm>
          <a:off x="89916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456" name="AutoShape 575"/>
        <xdr:cNvSpPr>
          <a:spLocks/>
        </xdr:cNvSpPr>
      </xdr:nvSpPr>
      <xdr:spPr>
        <a:xfrm>
          <a:off x="6858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57" name="AutoShape 576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58" name="AutoShape 577"/>
        <xdr:cNvSpPr>
          <a:spLocks/>
        </xdr:cNvSpPr>
      </xdr:nvSpPr>
      <xdr:spPr>
        <a:xfrm>
          <a:off x="1168717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114300</xdr:colOff>
      <xdr:row>7</xdr:row>
      <xdr:rowOff>142875</xdr:rowOff>
    </xdr:to>
    <xdr:sp>
      <xdr:nvSpPr>
        <xdr:cNvPr id="459" name="AutoShape 583"/>
        <xdr:cNvSpPr>
          <a:spLocks/>
        </xdr:cNvSpPr>
      </xdr:nvSpPr>
      <xdr:spPr>
        <a:xfrm>
          <a:off x="5667375" y="13049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19050</xdr:rowOff>
    </xdr:from>
    <xdr:to>
      <xdr:col>5</xdr:col>
      <xdr:colOff>190500</xdr:colOff>
      <xdr:row>8</xdr:row>
      <xdr:rowOff>114300</xdr:rowOff>
    </xdr:to>
    <xdr:sp>
      <xdr:nvSpPr>
        <xdr:cNvPr id="460" name="AutoShape 584"/>
        <xdr:cNvSpPr>
          <a:spLocks/>
        </xdr:cNvSpPr>
      </xdr:nvSpPr>
      <xdr:spPr>
        <a:xfrm>
          <a:off x="5772150" y="14668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7</xdr:row>
      <xdr:rowOff>28575</xdr:rowOff>
    </xdr:from>
    <xdr:to>
      <xdr:col>5</xdr:col>
      <xdr:colOff>876300</xdr:colOff>
      <xdr:row>7</xdr:row>
      <xdr:rowOff>133350</xdr:rowOff>
    </xdr:to>
    <xdr:sp>
      <xdr:nvSpPr>
        <xdr:cNvPr id="461" name="AutoShape 585"/>
        <xdr:cNvSpPr>
          <a:spLocks/>
        </xdr:cNvSpPr>
      </xdr:nvSpPr>
      <xdr:spPr>
        <a:xfrm>
          <a:off x="6467475" y="1314450"/>
          <a:ext cx="76200" cy="104775"/>
        </a:xfrm>
        <a:custGeom>
          <a:pathLst>
            <a:path h="104775" w="76200">
              <a:moveTo>
                <a:pt x="0" y="40020"/>
              </a:moveTo>
              <a:lnTo>
                <a:pt x="29106" y="40021"/>
              </a:lnTo>
              <a:lnTo>
                <a:pt x="38100" y="0"/>
              </a:lnTo>
              <a:lnTo>
                <a:pt x="47094" y="40021"/>
              </a:lnTo>
              <a:lnTo>
                <a:pt x="76200" y="40020"/>
              </a:lnTo>
              <a:lnTo>
                <a:pt x="52653" y="64754"/>
              </a:lnTo>
              <a:lnTo>
                <a:pt x="61647" y="104775"/>
              </a:lnTo>
              <a:lnTo>
                <a:pt x="38100" y="80040"/>
              </a:lnTo>
              <a:lnTo>
                <a:pt x="14553" y="104775"/>
              </a:lnTo>
              <a:lnTo>
                <a:pt x="23547" y="64754"/>
              </a:lnTo>
              <a:lnTo>
                <a:pt x="0" y="400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66675</xdr:rowOff>
    </xdr:from>
    <xdr:to>
      <xdr:col>5</xdr:col>
      <xdr:colOff>171450</xdr:colOff>
      <xdr:row>20</xdr:row>
      <xdr:rowOff>142875</xdr:rowOff>
    </xdr:to>
    <xdr:sp>
      <xdr:nvSpPr>
        <xdr:cNvPr id="462" name="AutoShape 586"/>
        <xdr:cNvSpPr>
          <a:spLocks/>
        </xdr:cNvSpPr>
      </xdr:nvSpPr>
      <xdr:spPr>
        <a:xfrm>
          <a:off x="5724525" y="42957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57150</xdr:rowOff>
    </xdr:from>
    <xdr:to>
      <xdr:col>5</xdr:col>
      <xdr:colOff>114300</xdr:colOff>
      <xdr:row>19</xdr:row>
      <xdr:rowOff>133350</xdr:rowOff>
    </xdr:to>
    <xdr:sp>
      <xdr:nvSpPr>
        <xdr:cNvPr id="463" name="AutoShape 587"/>
        <xdr:cNvSpPr>
          <a:spLocks/>
        </xdr:cNvSpPr>
      </xdr:nvSpPr>
      <xdr:spPr>
        <a:xfrm>
          <a:off x="5715000" y="4095750"/>
          <a:ext cx="66675" cy="76200"/>
        </a:xfrm>
        <a:custGeom>
          <a:pathLst>
            <a:path h="76200" w="66675">
              <a:moveTo>
                <a:pt x="0" y="29106"/>
              </a:moveTo>
              <a:lnTo>
                <a:pt x="25468" y="29106"/>
              </a:lnTo>
              <a:lnTo>
                <a:pt x="33338" y="0"/>
              </a:lnTo>
              <a:lnTo>
                <a:pt x="41207" y="29106"/>
              </a:lnTo>
              <a:lnTo>
                <a:pt x="66675" y="29106"/>
              </a:lnTo>
              <a:lnTo>
                <a:pt x="46071" y="47094"/>
              </a:lnTo>
              <a:lnTo>
                <a:pt x="53941" y="76200"/>
              </a:lnTo>
              <a:lnTo>
                <a:pt x="33338" y="58211"/>
              </a:lnTo>
              <a:lnTo>
                <a:pt x="12734" y="76200"/>
              </a:lnTo>
              <a:lnTo>
                <a:pt x="20604" y="47094"/>
              </a:lnTo>
              <a:lnTo>
                <a:pt x="0" y="2910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66675</xdr:rowOff>
    </xdr:from>
    <xdr:to>
      <xdr:col>5</xdr:col>
      <xdr:colOff>161925</xdr:colOff>
      <xdr:row>23</xdr:row>
      <xdr:rowOff>142875</xdr:rowOff>
    </xdr:to>
    <xdr:sp>
      <xdr:nvSpPr>
        <xdr:cNvPr id="464" name="AutoShape 588"/>
        <xdr:cNvSpPr>
          <a:spLocks/>
        </xdr:cNvSpPr>
      </xdr:nvSpPr>
      <xdr:spPr>
        <a:xfrm>
          <a:off x="5715000" y="48672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133350</xdr:colOff>
      <xdr:row>22</xdr:row>
      <xdr:rowOff>142875</xdr:rowOff>
    </xdr:to>
    <xdr:sp>
      <xdr:nvSpPr>
        <xdr:cNvPr id="465" name="AutoShape 589"/>
        <xdr:cNvSpPr>
          <a:spLocks/>
        </xdr:cNvSpPr>
      </xdr:nvSpPr>
      <xdr:spPr>
        <a:xfrm>
          <a:off x="5715000" y="46482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28575</xdr:rowOff>
    </xdr:from>
    <xdr:to>
      <xdr:col>6</xdr:col>
      <xdr:colOff>314325</xdr:colOff>
      <xdr:row>7</xdr:row>
      <xdr:rowOff>123825</xdr:rowOff>
    </xdr:to>
    <xdr:sp>
      <xdr:nvSpPr>
        <xdr:cNvPr id="466" name="AutoShape 590"/>
        <xdr:cNvSpPr>
          <a:spLocks/>
        </xdr:cNvSpPr>
      </xdr:nvSpPr>
      <xdr:spPr>
        <a:xfrm>
          <a:off x="6781800" y="1314450"/>
          <a:ext cx="114300" cy="95250"/>
        </a:xfrm>
        <a:custGeom>
          <a:pathLst>
            <a:path h="95250" w="114300">
              <a:moveTo>
                <a:pt x="0" y="36382"/>
              </a:moveTo>
              <a:lnTo>
                <a:pt x="43659" y="36382"/>
              </a:lnTo>
              <a:lnTo>
                <a:pt x="57150" y="0"/>
              </a:lnTo>
              <a:lnTo>
                <a:pt x="70641" y="36382"/>
              </a:lnTo>
              <a:lnTo>
                <a:pt x="114300" y="36382"/>
              </a:lnTo>
              <a:lnTo>
                <a:pt x="78979" y="58867"/>
              </a:lnTo>
              <a:lnTo>
                <a:pt x="92471" y="95250"/>
              </a:lnTo>
              <a:lnTo>
                <a:pt x="57150" y="72764"/>
              </a:lnTo>
              <a:lnTo>
                <a:pt x="21829" y="95250"/>
              </a:lnTo>
              <a:lnTo>
                <a:pt x="35321" y="58867"/>
              </a:lnTo>
              <a:lnTo>
                <a:pt x="0" y="3638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209550</xdr:colOff>
      <xdr:row>6</xdr:row>
      <xdr:rowOff>152400</xdr:rowOff>
    </xdr:to>
    <xdr:sp>
      <xdr:nvSpPr>
        <xdr:cNvPr id="467" name="AutoShape 591"/>
        <xdr:cNvSpPr>
          <a:spLocks/>
        </xdr:cNvSpPr>
      </xdr:nvSpPr>
      <xdr:spPr>
        <a:xfrm>
          <a:off x="6677025" y="114300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7</xdr:row>
      <xdr:rowOff>47625</xdr:rowOff>
    </xdr:from>
    <xdr:to>
      <xdr:col>6</xdr:col>
      <xdr:colOff>1181100</xdr:colOff>
      <xdr:row>7</xdr:row>
      <xdr:rowOff>142875</xdr:rowOff>
    </xdr:to>
    <xdr:sp>
      <xdr:nvSpPr>
        <xdr:cNvPr id="468" name="AutoShape 592"/>
        <xdr:cNvSpPr>
          <a:spLocks/>
        </xdr:cNvSpPr>
      </xdr:nvSpPr>
      <xdr:spPr>
        <a:xfrm>
          <a:off x="7677150" y="133350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469" name="AutoShape 593"/>
        <xdr:cNvSpPr>
          <a:spLocks/>
        </xdr:cNvSpPr>
      </xdr:nvSpPr>
      <xdr:spPr>
        <a:xfrm>
          <a:off x="8877300" y="1323975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9</xdr:row>
      <xdr:rowOff>0</xdr:rowOff>
    </xdr:from>
    <xdr:to>
      <xdr:col>8</xdr:col>
      <xdr:colOff>285750</xdr:colOff>
      <xdr:row>9</xdr:row>
      <xdr:rowOff>85725</xdr:rowOff>
    </xdr:to>
    <xdr:sp>
      <xdr:nvSpPr>
        <xdr:cNvPr id="470" name="AutoShape 594"/>
        <xdr:cNvSpPr>
          <a:spLocks/>
        </xdr:cNvSpPr>
      </xdr:nvSpPr>
      <xdr:spPr>
        <a:xfrm>
          <a:off x="9058275" y="1609725"/>
          <a:ext cx="85725" cy="857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20</xdr:row>
      <xdr:rowOff>57150</xdr:rowOff>
    </xdr:from>
    <xdr:to>
      <xdr:col>8</xdr:col>
      <xdr:colOff>238125</xdr:colOff>
      <xdr:row>20</xdr:row>
      <xdr:rowOff>133350</xdr:rowOff>
    </xdr:to>
    <xdr:sp>
      <xdr:nvSpPr>
        <xdr:cNvPr id="471" name="AutoShape 595"/>
        <xdr:cNvSpPr>
          <a:spLocks/>
        </xdr:cNvSpPr>
      </xdr:nvSpPr>
      <xdr:spPr>
        <a:xfrm>
          <a:off x="8982075" y="4286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47625</xdr:rowOff>
    </xdr:from>
    <xdr:to>
      <xdr:col>8</xdr:col>
      <xdr:colOff>161925</xdr:colOff>
      <xdr:row>19</xdr:row>
      <xdr:rowOff>123825</xdr:rowOff>
    </xdr:to>
    <xdr:sp>
      <xdr:nvSpPr>
        <xdr:cNvPr id="472" name="AutoShape 596"/>
        <xdr:cNvSpPr>
          <a:spLocks/>
        </xdr:cNvSpPr>
      </xdr:nvSpPr>
      <xdr:spPr>
        <a:xfrm>
          <a:off x="8953500" y="4086225"/>
          <a:ext cx="66675" cy="76200"/>
        </a:xfrm>
        <a:custGeom>
          <a:pathLst>
            <a:path h="76200" w="66675">
              <a:moveTo>
                <a:pt x="0" y="29106"/>
              </a:moveTo>
              <a:lnTo>
                <a:pt x="25468" y="29106"/>
              </a:lnTo>
              <a:lnTo>
                <a:pt x="33338" y="0"/>
              </a:lnTo>
              <a:lnTo>
                <a:pt x="41207" y="29106"/>
              </a:lnTo>
              <a:lnTo>
                <a:pt x="66675" y="29106"/>
              </a:lnTo>
              <a:lnTo>
                <a:pt x="46071" y="47094"/>
              </a:lnTo>
              <a:lnTo>
                <a:pt x="53941" y="76200"/>
              </a:lnTo>
              <a:lnTo>
                <a:pt x="33338" y="58211"/>
              </a:lnTo>
              <a:lnTo>
                <a:pt x="12734" y="76200"/>
              </a:lnTo>
              <a:lnTo>
                <a:pt x="20604" y="47094"/>
              </a:lnTo>
              <a:lnTo>
                <a:pt x="0" y="2910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23</xdr:row>
      <xdr:rowOff>57150</xdr:rowOff>
    </xdr:from>
    <xdr:to>
      <xdr:col>8</xdr:col>
      <xdr:colOff>247650</xdr:colOff>
      <xdr:row>23</xdr:row>
      <xdr:rowOff>133350</xdr:rowOff>
    </xdr:to>
    <xdr:sp>
      <xdr:nvSpPr>
        <xdr:cNvPr id="473" name="AutoShape 597"/>
        <xdr:cNvSpPr>
          <a:spLocks/>
        </xdr:cNvSpPr>
      </xdr:nvSpPr>
      <xdr:spPr>
        <a:xfrm>
          <a:off x="8991600" y="48577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38100</xdr:rowOff>
    </xdr:from>
    <xdr:to>
      <xdr:col>8</xdr:col>
      <xdr:colOff>247650</xdr:colOff>
      <xdr:row>22</xdr:row>
      <xdr:rowOff>142875</xdr:rowOff>
    </xdr:to>
    <xdr:sp>
      <xdr:nvSpPr>
        <xdr:cNvPr id="474" name="AutoShape 598"/>
        <xdr:cNvSpPr>
          <a:spLocks/>
        </xdr:cNvSpPr>
      </xdr:nvSpPr>
      <xdr:spPr>
        <a:xfrm>
          <a:off x="9020175" y="46482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5" name="AutoShape 599"/>
        <xdr:cNvSpPr>
          <a:spLocks/>
        </xdr:cNvSpPr>
      </xdr:nvSpPr>
      <xdr:spPr>
        <a:xfrm>
          <a:off x="2952750" y="9525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476" name="AutoShape 600"/>
        <xdr:cNvSpPr>
          <a:spLocks/>
        </xdr:cNvSpPr>
      </xdr:nvSpPr>
      <xdr:spPr>
        <a:xfrm>
          <a:off x="2952750" y="95250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28575</xdr:rowOff>
    </xdr:from>
    <xdr:to>
      <xdr:col>5</xdr:col>
      <xdr:colOff>914400</xdr:colOff>
      <xdr:row>9</xdr:row>
      <xdr:rowOff>104775</xdr:rowOff>
    </xdr:to>
    <xdr:sp>
      <xdr:nvSpPr>
        <xdr:cNvPr id="477" name="AutoShape 601"/>
        <xdr:cNvSpPr>
          <a:spLocks/>
        </xdr:cNvSpPr>
      </xdr:nvSpPr>
      <xdr:spPr>
        <a:xfrm>
          <a:off x="6581775" y="1638300"/>
          <a:ext cx="0" cy="762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28575</xdr:rowOff>
    </xdr:from>
    <xdr:to>
      <xdr:col>5</xdr:col>
      <xdr:colOff>200025</xdr:colOff>
      <xdr:row>9</xdr:row>
      <xdr:rowOff>114300</xdr:rowOff>
    </xdr:to>
    <xdr:sp>
      <xdr:nvSpPr>
        <xdr:cNvPr id="478" name="AutoShape 602"/>
        <xdr:cNvSpPr>
          <a:spLocks/>
        </xdr:cNvSpPr>
      </xdr:nvSpPr>
      <xdr:spPr>
        <a:xfrm>
          <a:off x="5762625" y="1638300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6</xdr:row>
      <xdr:rowOff>19050</xdr:rowOff>
    </xdr:from>
    <xdr:to>
      <xdr:col>6</xdr:col>
      <xdr:colOff>1304925</xdr:colOff>
      <xdr:row>6</xdr:row>
      <xdr:rowOff>114300</xdr:rowOff>
    </xdr:to>
    <xdr:sp>
      <xdr:nvSpPr>
        <xdr:cNvPr id="479" name="AutoShape 603"/>
        <xdr:cNvSpPr>
          <a:spLocks/>
        </xdr:cNvSpPr>
      </xdr:nvSpPr>
      <xdr:spPr>
        <a:xfrm>
          <a:off x="7781925" y="1143000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76200</xdr:rowOff>
    </xdr:from>
    <xdr:to>
      <xdr:col>6</xdr:col>
      <xdr:colOff>333375</xdr:colOff>
      <xdr:row>9</xdr:row>
      <xdr:rowOff>28575</xdr:rowOff>
    </xdr:to>
    <xdr:sp>
      <xdr:nvSpPr>
        <xdr:cNvPr id="480" name="AutoShape 604"/>
        <xdr:cNvSpPr>
          <a:spLocks/>
        </xdr:cNvSpPr>
      </xdr:nvSpPr>
      <xdr:spPr>
        <a:xfrm>
          <a:off x="6734175" y="15240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142875</xdr:rowOff>
    </xdr:from>
    <xdr:to>
      <xdr:col>7</xdr:col>
      <xdr:colOff>228600</xdr:colOff>
      <xdr:row>8</xdr:row>
      <xdr:rowOff>104775</xdr:rowOff>
    </xdr:to>
    <xdr:sp>
      <xdr:nvSpPr>
        <xdr:cNvPr id="481" name="AutoShape 605"/>
        <xdr:cNvSpPr>
          <a:spLocks/>
        </xdr:cNvSpPr>
      </xdr:nvSpPr>
      <xdr:spPr>
        <a:xfrm>
          <a:off x="8020050" y="1428750"/>
          <a:ext cx="18097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695325</xdr:colOff>
      <xdr:row>9</xdr:row>
      <xdr:rowOff>76200</xdr:rowOff>
    </xdr:to>
    <xdr:sp>
      <xdr:nvSpPr>
        <xdr:cNvPr id="482" name="AutoShape 606"/>
        <xdr:cNvSpPr>
          <a:spLocks/>
        </xdr:cNvSpPr>
      </xdr:nvSpPr>
      <xdr:spPr>
        <a:xfrm>
          <a:off x="9439275" y="1609725"/>
          <a:ext cx="114300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26</xdr:row>
      <xdr:rowOff>47625</xdr:rowOff>
    </xdr:from>
    <xdr:to>
      <xdr:col>5</xdr:col>
      <xdr:colOff>219075</xdr:colOff>
      <xdr:row>26</xdr:row>
      <xdr:rowOff>133350</xdr:rowOff>
    </xdr:to>
    <xdr:sp>
      <xdr:nvSpPr>
        <xdr:cNvPr id="483" name="AutoShape 607"/>
        <xdr:cNvSpPr>
          <a:spLocks/>
        </xdr:cNvSpPr>
      </xdr:nvSpPr>
      <xdr:spPr>
        <a:xfrm>
          <a:off x="5781675" y="54197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26</xdr:row>
      <xdr:rowOff>38100</xdr:rowOff>
    </xdr:from>
    <xdr:to>
      <xdr:col>8</xdr:col>
      <xdr:colOff>314325</xdr:colOff>
      <xdr:row>26</xdr:row>
      <xdr:rowOff>123825</xdr:rowOff>
    </xdr:to>
    <xdr:sp>
      <xdr:nvSpPr>
        <xdr:cNvPr id="484" name="AutoShape 610"/>
        <xdr:cNvSpPr>
          <a:spLocks/>
        </xdr:cNvSpPr>
      </xdr:nvSpPr>
      <xdr:spPr>
        <a:xfrm>
          <a:off x="9067800" y="5410200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699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142875</xdr:rowOff>
    </xdr:from>
    <xdr:to>
      <xdr:col>4</xdr:col>
      <xdr:colOff>228600</xdr:colOff>
      <xdr:row>8</xdr:row>
      <xdr:rowOff>104775</xdr:rowOff>
    </xdr:to>
    <xdr:sp>
      <xdr:nvSpPr>
        <xdr:cNvPr id="485" name="AutoShape 611"/>
        <xdr:cNvSpPr>
          <a:spLocks/>
        </xdr:cNvSpPr>
      </xdr:nvSpPr>
      <xdr:spPr>
        <a:xfrm>
          <a:off x="4743450" y="1428750"/>
          <a:ext cx="18097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7</xdr:row>
      <xdr:rowOff>19050</xdr:rowOff>
    </xdr:from>
    <xdr:to>
      <xdr:col>8</xdr:col>
      <xdr:colOff>1019175</xdr:colOff>
      <xdr:row>7</xdr:row>
      <xdr:rowOff>123825</xdr:rowOff>
    </xdr:to>
    <xdr:sp>
      <xdr:nvSpPr>
        <xdr:cNvPr id="486" name="AutoShape 612"/>
        <xdr:cNvSpPr>
          <a:spLocks/>
        </xdr:cNvSpPr>
      </xdr:nvSpPr>
      <xdr:spPr>
        <a:xfrm>
          <a:off x="9801225" y="1304925"/>
          <a:ext cx="76200" cy="104775"/>
        </a:xfrm>
        <a:custGeom>
          <a:pathLst>
            <a:path h="104775" w="76200">
              <a:moveTo>
                <a:pt x="0" y="40020"/>
              </a:moveTo>
              <a:lnTo>
                <a:pt x="29106" y="40021"/>
              </a:lnTo>
              <a:lnTo>
                <a:pt x="38100" y="0"/>
              </a:lnTo>
              <a:lnTo>
                <a:pt x="47094" y="40021"/>
              </a:lnTo>
              <a:lnTo>
                <a:pt x="76200" y="40020"/>
              </a:lnTo>
              <a:lnTo>
                <a:pt x="52653" y="64754"/>
              </a:lnTo>
              <a:lnTo>
                <a:pt x="61647" y="104775"/>
              </a:lnTo>
              <a:lnTo>
                <a:pt x="38100" y="80040"/>
              </a:lnTo>
              <a:lnTo>
                <a:pt x="14553" y="104775"/>
              </a:lnTo>
              <a:lnTo>
                <a:pt x="23547" y="64754"/>
              </a:lnTo>
              <a:lnTo>
                <a:pt x="0" y="4002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19</xdr:row>
      <xdr:rowOff>57150</xdr:rowOff>
    </xdr:from>
    <xdr:to>
      <xdr:col>6</xdr:col>
      <xdr:colOff>257175</xdr:colOff>
      <xdr:row>19</xdr:row>
      <xdr:rowOff>133350</xdr:rowOff>
    </xdr:to>
    <xdr:sp>
      <xdr:nvSpPr>
        <xdr:cNvPr id="487" name="AutoShape 613"/>
        <xdr:cNvSpPr>
          <a:spLocks/>
        </xdr:cNvSpPr>
      </xdr:nvSpPr>
      <xdr:spPr>
        <a:xfrm>
          <a:off x="6772275" y="4095750"/>
          <a:ext cx="66675" cy="76200"/>
        </a:xfrm>
        <a:custGeom>
          <a:pathLst>
            <a:path h="76200" w="66675">
              <a:moveTo>
                <a:pt x="0" y="29106"/>
              </a:moveTo>
              <a:lnTo>
                <a:pt x="25468" y="29106"/>
              </a:lnTo>
              <a:lnTo>
                <a:pt x="33338" y="0"/>
              </a:lnTo>
              <a:lnTo>
                <a:pt x="41207" y="29106"/>
              </a:lnTo>
              <a:lnTo>
                <a:pt x="66675" y="29106"/>
              </a:lnTo>
              <a:lnTo>
                <a:pt x="46071" y="47094"/>
              </a:lnTo>
              <a:lnTo>
                <a:pt x="53941" y="76200"/>
              </a:lnTo>
              <a:lnTo>
                <a:pt x="33338" y="58211"/>
              </a:lnTo>
              <a:lnTo>
                <a:pt x="12734" y="76200"/>
              </a:lnTo>
              <a:lnTo>
                <a:pt x="20604" y="47094"/>
              </a:lnTo>
              <a:lnTo>
                <a:pt x="0" y="2910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47625</xdr:rowOff>
    </xdr:from>
    <xdr:to>
      <xdr:col>6</xdr:col>
      <xdr:colOff>342900</xdr:colOff>
      <xdr:row>22</xdr:row>
      <xdr:rowOff>152400</xdr:rowOff>
    </xdr:to>
    <xdr:sp>
      <xdr:nvSpPr>
        <xdr:cNvPr id="488" name="AutoShape 614"/>
        <xdr:cNvSpPr>
          <a:spLocks/>
        </xdr:cNvSpPr>
      </xdr:nvSpPr>
      <xdr:spPr>
        <a:xfrm>
          <a:off x="6838950" y="4657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33</xdr:row>
      <xdr:rowOff>171450</xdr:rowOff>
    </xdr:from>
    <xdr:to>
      <xdr:col>3</xdr:col>
      <xdr:colOff>133350</xdr:colOff>
      <xdr:row>37</xdr:row>
      <xdr:rowOff>219075</xdr:rowOff>
    </xdr:to>
    <xdr:sp>
      <xdr:nvSpPr>
        <xdr:cNvPr id="489" name="AutoShape 618"/>
        <xdr:cNvSpPr>
          <a:spLocks/>
        </xdr:cNvSpPr>
      </xdr:nvSpPr>
      <xdr:spPr>
        <a:xfrm>
          <a:off x="3810000" y="7362825"/>
          <a:ext cx="152400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180975</xdr:rowOff>
    </xdr:from>
    <xdr:to>
      <xdr:col>4</xdr:col>
      <xdr:colOff>123825</xdr:colOff>
      <xdr:row>37</xdr:row>
      <xdr:rowOff>228600</xdr:rowOff>
    </xdr:to>
    <xdr:sp>
      <xdr:nvSpPr>
        <xdr:cNvPr id="490" name="AutoShape 619"/>
        <xdr:cNvSpPr>
          <a:spLocks/>
        </xdr:cNvSpPr>
      </xdr:nvSpPr>
      <xdr:spPr>
        <a:xfrm>
          <a:off x="4724400" y="7372350"/>
          <a:ext cx="95250" cy="1114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33</xdr:row>
      <xdr:rowOff>171450</xdr:rowOff>
    </xdr:from>
    <xdr:to>
      <xdr:col>7</xdr:col>
      <xdr:colOff>123825</xdr:colOff>
      <xdr:row>37</xdr:row>
      <xdr:rowOff>238125</xdr:rowOff>
    </xdr:to>
    <xdr:sp>
      <xdr:nvSpPr>
        <xdr:cNvPr id="491" name="AutoShape 620"/>
        <xdr:cNvSpPr>
          <a:spLocks/>
        </xdr:cNvSpPr>
      </xdr:nvSpPr>
      <xdr:spPr>
        <a:xfrm>
          <a:off x="8010525" y="7362825"/>
          <a:ext cx="857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133350</xdr:rowOff>
    </xdr:from>
    <xdr:to>
      <xdr:col>9</xdr:col>
      <xdr:colOff>142875</xdr:colOff>
      <xdr:row>37</xdr:row>
      <xdr:rowOff>285750</xdr:rowOff>
    </xdr:to>
    <xdr:sp>
      <xdr:nvSpPr>
        <xdr:cNvPr id="492" name="AutoShape 621"/>
        <xdr:cNvSpPr>
          <a:spLocks/>
        </xdr:cNvSpPr>
      </xdr:nvSpPr>
      <xdr:spPr>
        <a:xfrm>
          <a:off x="9886950" y="7324725"/>
          <a:ext cx="133350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24</xdr:row>
      <xdr:rowOff>47625</xdr:rowOff>
    </xdr:from>
    <xdr:to>
      <xdr:col>6</xdr:col>
      <xdr:colOff>342900</xdr:colOff>
      <xdr:row>24</xdr:row>
      <xdr:rowOff>152400</xdr:rowOff>
    </xdr:to>
    <xdr:sp>
      <xdr:nvSpPr>
        <xdr:cNvPr id="493" name="AutoShape 622"/>
        <xdr:cNvSpPr>
          <a:spLocks/>
        </xdr:cNvSpPr>
      </xdr:nvSpPr>
      <xdr:spPr>
        <a:xfrm>
          <a:off x="6838950" y="5038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29</xdr:row>
      <xdr:rowOff>66675</xdr:rowOff>
    </xdr:from>
    <xdr:to>
      <xdr:col>6</xdr:col>
      <xdr:colOff>381000</xdr:colOff>
      <xdr:row>29</xdr:row>
      <xdr:rowOff>123825</xdr:rowOff>
    </xdr:to>
    <xdr:sp>
      <xdr:nvSpPr>
        <xdr:cNvPr id="494" name="AutoShape 623"/>
        <xdr:cNvSpPr>
          <a:spLocks/>
        </xdr:cNvSpPr>
      </xdr:nvSpPr>
      <xdr:spPr>
        <a:xfrm>
          <a:off x="6877050" y="6010275"/>
          <a:ext cx="85725" cy="571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47625</xdr:rowOff>
    </xdr:from>
    <xdr:to>
      <xdr:col>8</xdr:col>
      <xdr:colOff>247650</xdr:colOff>
      <xdr:row>24</xdr:row>
      <xdr:rowOff>152400</xdr:rowOff>
    </xdr:to>
    <xdr:sp>
      <xdr:nvSpPr>
        <xdr:cNvPr id="495" name="AutoShape 624"/>
        <xdr:cNvSpPr>
          <a:spLocks/>
        </xdr:cNvSpPr>
      </xdr:nvSpPr>
      <xdr:spPr>
        <a:xfrm>
          <a:off x="9020175" y="50387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66675</xdr:rowOff>
    </xdr:from>
    <xdr:to>
      <xdr:col>8</xdr:col>
      <xdr:colOff>219075</xdr:colOff>
      <xdr:row>29</xdr:row>
      <xdr:rowOff>123825</xdr:rowOff>
    </xdr:to>
    <xdr:sp>
      <xdr:nvSpPr>
        <xdr:cNvPr id="496" name="AutoShape 625"/>
        <xdr:cNvSpPr>
          <a:spLocks/>
        </xdr:cNvSpPr>
      </xdr:nvSpPr>
      <xdr:spPr>
        <a:xfrm>
          <a:off x="8991600" y="6010275"/>
          <a:ext cx="85725" cy="571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66675</xdr:rowOff>
    </xdr:from>
    <xdr:to>
      <xdr:col>5</xdr:col>
      <xdr:colOff>152400</xdr:colOff>
      <xdr:row>29</xdr:row>
      <xdr:rowOff>123825</xdr:rowOff>
    </xdr:to>
    <xdr:sp>
      <xdr:nvSpPr>
        <xdr:cNvPr id="497" name="AutoShape 634"/>
        <xdr:cNvSpPr>
          <a:spLocks/>
        </xdr:cNvSpPr>
      </xdr:nvSpPr>
      <xdr:spPr>
        <a:xfrm>
          <a:off x="5734050" y="6010275"/>
          <a:ext cx="85725" cy="571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24</xdr:row>
      <xdr:rowOff>28575</xdr:rowOff>
    </xdr:from>
    <xdr:to>
      <xdr:col>5</xdr:col>
      <xdr:colOff>123825</xdr:colOff>
      <xdr:row>24</xdr:row>
      <xdr:rowOff>133350</xdr:rowOff>
    </xdr:to>
    <xdr:sp>
      <xdr:nvSpPr>
        <xdr:cNvPr id="498" name="AutoShape 635"/>
        <xdr:cNvSpPr>
          <a:spLocks/>
        </xdr:cNvSpPr>
      </xdr:nvSpPr>
      <xdr:spPr>
        <a:xfrm>
          <a:off x="5705475" y="50196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47</xdr:row>
      <xdr:rowOff>57150</xdr:rowOff>
    </xdr:from>
    <xdr:to>
      <xdr:col>0</xdr:col>
      <xdr:colOff>209550</xdr:colOff>
      <xdr:row>47</xdr:row>
      <xdr:rowOff>180975</xdr:rowOff>
    </xdr:to>
    <xdr:sp>
      <xdr:nvSpPr>
        <xdr:cNvPr id="499" name="AutoShape 637"/>
        <xdr:cNvSpPr>
          <a:spLocks/>
        </xdr:cNvSpPr>
      </xdr:nvSpPr>
      <xdr:spPr>
        <a:xfrm>
          <a:off x="104775" y="112966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114300</xdr:rowOff>
    </xdr:from>
    <xdr:to>
      <xdr:col>11</xdr:col>
      <xdr:colOff>180975</xdr:colOff>
      <xdr:row>22</xdr:row>
      <xdr:rowOff>47625</xdr:rowOff>
    </xdr:to>
    <xdr:sp>
      <xdr:nvSpPr>
        <xdr:cNvPr id="500" name="AutoShape 638"/>
        <xdr:cNvSpPr>
          <a:spLocks/>
        </xdr:cNvSpPr>
      </xdr:nvSpPr>
      <xdr:spPr>
        <a:xfrm>
          <a:off x="11725275" y="45339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</xdr:row>
      <xdr:rowOff>57150</xdr:rowOff>
    </xdr:from>
    <xdr:to>
      <xdr:col>13</xdr:col>
      <xdr:colOff>161925</xdr:colOff>
      <xdr:row>5</xdr:row>
      <xdr:rowOff>95250</xdr:rowOff>
    </xdr:to>
    <xdr:sp>
      <xdr:nvSpPr>
        <xdr:cNvPr id="501" name="AutoShape 639"/>
        <xdr:cNvSpPr>
          <a:spLocks/>
        </xdr:cNvSpPr>
      </xdr:nvSpPr>
      <xdr:spPr>
        <a:xfrm>
          <a:off x="13439775" y="101917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7</xdr:row>
      <xdr:rowOff>38100</xdr:rowOff>
    </xdr:from>
    <xdr:to>
      <xdr:col>13</xdr:col>
      <xdr:colOff>276225</xdr:colOff>
      <xdr:row>7</xdr:row>
      <xdr:rowOff>133350</xdr:rowOff>
    </xdr:to>
    <xdr:sp>
      <xdr:nvSpPr>
        <xdr:cNvPr id="502" name="AutoShape 640"/>
        <xdr:cNvSpPr>
          <a:spLocks/>
        </xdr:cNvSpPr>
      </xdr:nvSpPr>
      <xdr:spPr>
        <a:xfrm>
          <a:off x="13573125" y="132397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12</xdr:row>
      <xdr:rowOff>114300</xdr:rowOff>
    </xdr:from>
    <xdr:to>
      <xdr:col>13</xdr:col>
      <xdr:colOff>123825</xdr:colOff>
      <xdr:row>12</xdr:row>
      <xdr:rowOff>209550</xdr:rowOff>
    </xdr:to>
    <xdr:sp>
      <xdr:nvSpPr>
        <xdr:cNvPr id="503" name="AutoShape 643"/>
        <xdr:cNvSpPr>
          <a:spLocks/>
        </xdr:cNvSpPr>
      </xdr:nvSpPr>
      <xdr:spPr>
        <a:xfrm>
          <a:off x="13420725" y="23050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13</xdr:row>
      <xdr:rowOff>104775</xdr:rowOff>
    </xdr:from>
    <xdr:to>
      <xdr:col>13</xdr:col>
      <xdr:colOff>133350</xdr:colOff>
      <xdr:row>13</xdr:row>
      <xdr:rowOff>200025</xdr:rowOff>
    </xdr:to>
    <xdr:sp>
      <xdr:nvSpPr>
        <xdr:cNvPr id="504" name="AutoShape 644"/>
        <xdr:cNvSpPr>
          <a:spLocks/>
        </xdr:cNvSpPr>
      </xdr:nvSpPr>
      <xdr:spPr>
        <a:xfrm>
          <a:off x="13430250" y="25527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85725</xdr:rowOff>
    </xdr:from>
    <xdr:to>
      <xdr:col>13</xdr:col>
      <xdr:colOff>104775</xdr:colOff>
      <xdr:row>14</xdr:row>
      <xdr:rowOff>180975</xdr:rowOff>
    </xdr:to>
    <xdr:sp>
      <xdr:nvSpPr>
        <xdr:cNvPr id="505" name="AutoShape 645"/>
        <xdr:cNvSpPr>
          <a:spLocks/>
        </xdr:cNvSpPr>
      </xdr:nvSpPr>
      <xdr:spPr>
        <a:xfrm>
          <a:off x="13401675" y="279082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85725</xdr:rowOff>
    </xdr:from>
    <xdr:to>
      <xdr:col>13</xdr:col>
      <xdr:colOff>104775</xdr:colOff>
      <xdr:row>15</xdr:row>
      <xdr:rowOff>180975</xdr:rowOff>
    </xdr:to>
    <xdr:sp>
      <xdr:nvSpPr>
        <xdr:cNvPr id="506" name="AutoShape 646"/>
        <xdr:cNvSpPr>
          <a:spLocks/>
        </xdr:cNvSpPr>
      </xdr:nvSpPr>
      <xdr:spPr>
        <a:xfrm>
          <a:off x="13401675" y="30480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142875</xdr:rowOff>
    </xdr:from>
    <xdr:to>
      <xdr:col>13</xdr:col>
      <xdr:colOff>104775</xdr:colOff>
      <xdr:row>30</xdr:row>
      <xdr:rowOff>238125</xdr:rowOff>
    </xdr:to>
    <xdr:sp>
      <xdr:nvSpPr>
        <xdr:cNvPr id="507" name="AutoShape 647"/>
        <xdr:cNvSpPr>
          <a:spLocks/>
        </xdr:cNvSpPr>
      </xdr:nvSpPr>
      <xdr:spPr>
        <a:xfrm>
          <a:off x="13401675" y="64008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31</xdr:row>
      <xdr:rowOff>114300</xdr:rowOff>
    </xdr:from>
    <xdr:to>
      <xdr:col>13</xdr:col>
      <xdr:colOff>133350</xdr:colOff>
      <xdr:row>31</xdr:row>
      <xdr:rowOff>209550</xdr:rowOff>
    </xdr:to>
    <xdr:sp>
      <xdr:nvSpPr>
        <xdr:cNvPr id="508" name="AutoShape 648"/>
        <xdr:cNvSpPr>
          <a:spLocks/>
        </xdr:cNvSpPr>
      </xdr:nvSpPr>
      <xdr:spPr>
        <a:xfrm>
          <a:off x="13430250" y="673417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35</xdr:row>
      <xdr:rowOff>161925</xdr:rowOff>
    </xdr:from>
    <xdr:to>
      <xdr:col>13</xdr:col>
      <xdr:colOff>95250</xdr:colOff>
      <xdr:row>35</xdr:row>
      <xdr:rowOff>257175</xdr:rowOff>
    </xdr:to>
    <xdr:sp>
      <xdr:nvSpPr>
        <xdr:cNvPr id="509" name="AutoShape 649"/>
        <xdr:cNvSpPr>
          <a:spLocks/>
        </xdr:cNvSpPr>
      </xdr:nvSpPr>
      <xdr:spPr>
        <a:xfrm>
          <a:off x="13392150" y="78867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66675</xdr:rowOff>
    </xdr:from>
    <xdr:to>
      <xdr:col>6</xdr:col>
      <xdr:colOff>171450</xdr:colOff>
      <xdr:row>20</xdr:row>
      <xdr:rowOff>142875</xdr:rowOff>
    </xdr:to>
    <xdr:sp>
      <xdr:nvSpPr>
        <xdr:cNvPr id="510" name="AutoShape 650"/>
        <xdr:cNvSpPr>
          <a:spLocks/>
        </xdr:cNvSpPr>
      </xdr:nvSpPr>
      <xdr:spPr>
        <a:xfrm>
          <a:off x="6638925" y="42957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28575</xdr:rowOff>
    </xdr:from>
    <xdr:to>
      <xdr:col>4</xdr:col>
      <xdr:colOff>200025</xdr:colOff>
      <xdr:row>27</xdr:row>
      <xdr:rowOff>161925</xdr:rowOff>
    </xdr:to>
    <xdr:sp>
      <xdr:nvSpPr>
        <xdr:cNvPr id="511" name="AutoShape 652"/>
        <xdr:cNvSpPr>
          <a:spLocks/>
        </xdr:cNvSpPr>
      </xdr:nvSpPr>
      <xdr:spPr>
        <a:xfrm>
          <a:off x="4714875" y="5591175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38100</xdr:rowOff>
    </xdr:from>
    <xdr:to>
      <xdr:col>7</xdr:col>
      <xdr:colOff>200025</xdr:colOff>
      <xdr:row>27</xdr:row>
      <xdr:rowOff>171450</xdr:rowOff>
    </xdr:to>
    <xdr:sp>
      <xdr:nvSpPr>
        <xdr:cNvPr id="512" name="AutoShape 653"/>
        <xdr:cNvSpPr>
          <a:spLocks/>
        </xdr:cNvSpPr>
      </xdr:nvSpPr>
      <xdr:spPr>
        <a:xfrm>
          <a:off x="7991475" y="560070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66675</xdr:rowOff>
    </xdr:from>
    <xdr:to>
      <xdr:col>5</xdr:col>
      <xdr:colOff>171450</xdr:colOff>
      <xdr:row>28</xdr:row>
      <xdr:rowOff>142875</xdr:rowOff>
    </xdr:to>
    <xdr:sp>
      <xdr:nvSpPr>
        <xdr:cNvPr id="513" name="AutoShape 654"/>
        <xdr:cNvSpPr>
          <a:spLocks/>
        </xdr:cNvSpPr>
      </xdr:nvSpPr>
      <xdr:spPr>
        <a:xfrm>
          <a:off x="5724525" y="58197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66675</xdr:rowOff>
    </xdr:from>
    <xdr:to>
      <xdr:col>8</xdr:col>
      <xdr:colOff>171450</xdr:colOff>
      <xdr:row>28</xdr:row>
      <xdr:rowOff>142875</xdr:rowOff>
    </xdr:to>
    <xdr:sp>
      <xdr:nvSpPr>
        <xdr:cNvPr id="514" name="AutoShape 655"/>
        <xdr:cNvSpPr>
          <a:spLocks/>
        </xdr:cNvSpPr>
      </xdr:nvSpPr>
      <xdr:spPr>
        <a:xfrm>
          <a:off x="8915400" y="58197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66675</xdr:rowOff>
    </xdr:from>
    <xdr:to>
      <xdr:col>6</xdr:col>
      <xdr:colOff>171450</xdr:colOff>
      <xdr:row>28</xdr:row>
      <xdr:rowOff>142875</xdr:rowOff>
    </xdr:to>
    <xdr:sp>
      <xdr:nvSpPr>
        <xdr:cNvPr id="515" name="AutoShape 656"/>
        <xdr:cNvSpPr>
          <a:spLocks/>
        </xdr:cNvSpPr>
      </xdr:nvSpPr>
      <xdr:spPr>
        <a:xfrm>
          <a:off x="6638925" y="58197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41</xdr:row>
      <xdr:rowOff>95250</xdr:rowOff>
    </xdr:from>
    <xdr:to>
      <xdr:col>6</xdr:col>
      <xdr:colOff>533400</xdr:colOff>
      <xdr:row>41</xdr:row>
      <xdr:rowOff>171450</xdr:rowOff>
    </xdr:to>
    <xdr:sp>
      <xdr:nvSpPr>
        <xdr:cNvPr id="516" name="AutoShape 657"/>
        <xdr:cNvSpPr>
          <a:spLocks/>
        </xdr:cNvSpPr>
      </xdr:nvSpPr>
      <xdr:spPr>
        <a:xfrm>
          <a:off x="7000875" y="96202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114300</xdr:rowOff>
    </xdr:from>
    <xdr:to>
      <xdr:col>11</xdr:col>
      <xdr:colOff>180975</xdr:colOff>
      <xdr:row>24</xdr:row>
      <xdr:rowOff>47625</xdr:rowOff>
    </xdr:to>
    <xdr:sp>
      <xdr:nvSpPr>
        <xdr:cNvPr id="517" name="AutoShape 658"/>
        <xdr:cNvSpPr>
          <a:spLocks/>
        </xdr:cNvSpPr>
      </xdr:nvSpPr>
      <xdr:spPr>
        <a:xfrm>
          <a:off x="11725275" y="49149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29</xdr:row>
      <xdr:rowOff>95250</xdr:rowOff>
    </xdr:from>
    <xdr:to>
      <xdr:col>11</xdr:col>
      <xdr:colOff>161925</xdr:colOff>
      <xdr:row>29</xdr:row>
      <xdr:rowOff>238125</xdr:rowOff>
    </xdr:to>
    <xdr:sp>
      <xdr:nvSpPr>
        <xdr:cNvPr id="518" name="AutoShape 659"/>
        <xdr:cNvSpPr>
          <a:spLocks/>
        </xdr:cNvSpPr>
      </xdr:nvSpPr>
      <xdr:spPr>
        <a:xfrm>
          <a:off x="11687175" y="6038850"/>
          <a:ext cx="123825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85725</xdr:rowOff>
    </xdr:from>
    <xdr:to>
      <xdr:col>13</xdr:col>
      <xdr:colOff>85725</xdr:colOff>
      <xdr:row>29</xdr:row>
      <xdr:rowOff>133350</xdr:rowOff>
    </xdr:to>
    <xdr:sp>
      <xdr:nvSpPr>
        <xdr:cNvPr id="519" name="AutoShape 660"/>
        <xdr:cNvSpPr>
          <a:spLocks/>
        </xdr:cNvSpPr>
      </xdr:nvSpPr>
      <xdr:spPr>
        <a:xfrm>
          <a:off x="13382625" y="6029325"/>
          <a:ext cx="76200" cy="4762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23</xdr:row>
      <xdr:rowOff>133350</xdr:rowOff>
    </xdr:from>
    <xdr:to>
      <xdr:col>13</xdr:col>
      <xdr:colOff>104775</xdr:colOff>
      <xdr:row>24</xdr:row>
      <xdr:rowOff>38100</xdr:rowOff>
    </xdr:to>
    <xdr:sp>
      <xdr:nvSpPr>
        <xdr:cNvPr id="520" name="AutoShape 662"/>
        <xdr:cNvSpPr>
          <a:spLocks/>
        </xdr:cNvSpPr>
      </xdr:nvSpPr>
      <xdr:spPr>
        <a:xfrm>
          <a:off x="13401675" y="49339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1">
      <selection activeCell="N47" sqref="N47"/>
    </sheetView>
  </sheetViews>
  <sheetFormatPr defaultColWidth="8.8515625" defaultRowHeight="12.75"/>
  <cols>
    <col min="1" max="1" width="4.7109375" style="6" customWidth="1"/>
    <col min="2" max="2" width="39.57421875" style="6" customWidth="1"/>
    <col min="3" max="3" width="13.140625" style="6" customWidth="1"/>
    <col min="4" max="4" width="13.00390625" style="6" customWidth="1"/>
    <col min="5" max="5" width="14.57421875" style="6" customWidth="1"/>
    <col min="6" max="6" width="13.7109375" style="6" customWidth="1"/>
    <col min="7" max="7" width="20.8515625" style="6" customWidth="1"/>
    <col min="8" max="8" width="13.28125" style="6" customWidth="1"/>
    <col min="9" max="9" width="15.28125" style="6" customWidth="1"/>
    <col min="10" max="10" width="13.421875" style="6" customWidth="1"/>
    <col min="11" max="11" width="13.140625" style="6" customWidth="1"/>
    <col min="12" max="12" width="12.57421875" style="6" customWidth="1"/>
    <col min="13" max="13" width="13.28125" style="6" customWidth="1"/>
    <col min="14" max="14" width="12.57421875" style="6" customWidth="1"/>
    <col min="15" max="15" width="13.57421875" style="6" customWidth="1"/>
    <col min="16" max="16" width="9.8515625" style="6" bestFit="1" customWidth="1"/>
    <col min="17" max="16384" width="8.8515625" style="6" customWidth="1"/>
  </cols>
  <sheetData>
    <row r="1" spans="1:15" ht="15.75">
      <c r="A1" s="119" t="s">
        <v>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">
      <c r="A2" s="120" t="s">
        <v>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13</v>
      </c>
      <c r="L3" s="3"/>
      <c r="M3" s="121" t="s">
        <v>44</v>
      </c>
      <c r="N3" s="121"/>
      <c r="O3" s="121"/>
    </row>
    <row r="4" spans="1:15" ht="12.75">
      <c r="A4" s="122" t="s">
        <v>9</v>
      </c>
      <c r="B4" s="125" t="s">
        <v>24</v>
      </c>
      <c r="C4" s="126" t="s">
        <v>37</v>
      </c>
      <c r="D4" s="126" t="s">
        <v>53</v>
      </c>
      <c r="E4" s="129" t="s">
        <v>5</v>
      </c>
      <c r="F4" s="129"/>
      <c r="G4" s="129"/>
      <c r="H4" s="130"/>
      <c r="I4" s="130"/>
      <c r="J4" s="130"/>
      <c r="K4" s="130" t="s">
        <v>4</v>
      </c>
      <c r="L4" s="130"/>
      <c r="M4" s="130"/>
      <c r="N4" s="126" t="s">
        <v>46</v>
      </c>
      <c r="O4" s="102" t="s">
        <v>57</v>
      </c>
    </row>
    <row r="5" spans="1:15" ht="12.75">
      <c r="A5" s="123"/>
      <c r="B5" s="116"/>
      <c r="C5" s="115"/>
      <c r="D5" s="127"/>
      <c r="E5" s="105" t="s">
        <v>54</v>
      </c>
      <c r="F5" s="106"/>
      <c r="G5" s="23" t="s">
        <v>55</v>
      </c>
      <c r="H5" s="105" t="s">
        <v>64</v>
      </c>
      <c r="I5" s="109"/>
      <c r="J5" s="106"/>
      <c r="K5" s="131"/>
      <c r="L5" s="131"/>
      <c r="M5" s="132"/>
      <c r="N5" s="115"/>
      <c r="O5" s="103"/>
    </row>
    <row r="6" spans="1:15" ht="12.75">
      <c r="A6" s="124"/>
      <c r="B6" s="114"/>
      <c r="C6" s="115"/>
      <c r="D6" s="127"/>
      <c r="E6" s="107"/>
      <c r="F6" s="108"/>
      <c r="G6" s="43" t="s">
        <v>63</v>
      </c>
      <c r="H6" s="107"/>
      <c r="I6" s="110"/>
      <c r="J6" s="108"/>
      <c r="K6" s="133"/>
      <c r="L6" s="133"/>
      <c r="M6" s="134"/>
      <c r="N6" s="115"/>
      <c r="O6" s="104"/>
    </row>
    <row r="7" spans="1:15" ht="12.75">
      <c r="A7" s="124"/>
      <c r="B7" s="114"/>
      <c r="C7" s="115"/>
      <c r="D7" s="127"/>
      <c r="E7" s="23" t="s">
        <v>3</v>
      </c>
      <c r="F7" s="58" t="s">
        <v>0</v>
      </c>
      <c r="G7" s="43" t="s">
        <v>40</v>
      </c>
      <c r="H7" s="44" t="s">
        <v>3</v>
      </c>
      <c r="I7" s="44" t="s">
        <v>0</v>
      </c>
      <c r="J7" s="111" t="s">
        <v>43</v>
      </c>
      <c r="K7" s="114" t="s">
        <v>56</v>
      </c>
      <c r="L7" s="111" t="s">
        <v>65</v>
      </c>
      <c r="M7" s="23" t="s">
        <v>1</v>
      </c>
      <c r="N7" s="117"/>
      <c r="O7" s="104"/>
    </row>
    <row r="8" spans="1:15" ht="12.75">
      <c r="A8" s="124"/>
      <c r="B8" s="114"/>
      <c r="C8" s="115"/>
      <c r="D8" s="127"/>
      <c r="E8" s="115" t="s">
        <v>39</v>
      </c>
      <c r="F8" s="59" t="s">
        <v>17</v>
      </c>
      <c r="G8" s="43" t="s">
        <v>18</v>
      </c>
      <c r="H8" s="117" t="s">
        <v>39</v>
      </c>
      <c r="I8" s="45" t="s">
        <v>17</v>
      </c>
      <c r="J8" s="112"/>
      <c r="K8" s="114"/>
      <c r="L8" s="115"/>
      <c r="M8" s="43" t="s">
        <v>2</v>
      </c>
      <c r="N8" s="117"/>
      <c r="O8" s="104"/>
    </row>
    <row r="9" spans="1:15" ht="12.75">
      <c r="A9" s="124"/>
      <c r="B9" s="114"/>
      <c r="C9" s="115"/>
      <c r="D9" s="127"/>
      <c r="E9" s="115"/>
      <c r="F9" s="59" t="s">
        <v>19</v>
      </c>
      <c r="G9" s="43" t="s">
        <v>41</v>
      </c>
      <c r="H9" s="117"/>
      <c r="I9" s="45" t="s">
        <v>25</v>
      </c>
      <c r="J9" s="113"/>
      <c r="K9" s="114"/>
      <c r="L9" s="115"/>
      <c r="M9" s="43" t="s">
        <v>66</v>
      </c>
      <c r="N9" s="117"/>
      <c r="O9" s="104"/>
    </row>
    <row r="10" spans="1:15" ht="12.75">
      <c r="A10" s="124"/>
      <c r="B10" s="114"/>
      <c r="C10" s="116"/>
      <c r="D10" s="128"/>
      <c r="E10" s="116"/>
      <c r="F10" s="60" t="s">
        <v>20</v>
      </c>
      <c r="G10" s="26" t="s">
        <v>42</v>
      </c>
      <c r="H10" s="118"/>
      <c r="I10" s="46"/>
      <c r="J10" s="24" t="s">
        <v>26</v>
      </c>
      <c r="K10" s="114"/>
      <c r="L10" s="116"/>
      <c r="M10" s="26" t="s">
        <v>61</v>
      </c>
      <c r="N10" s="118"/>
      <c r="O10" s="1" t="s">
        <v>60</v>
      </c>
    </row>
    <row r="11" spans="1:15" ht="12.75">
      <c r="A11" s="11">
        <v>1</v>
      </c>
      <c r="B11" s="7">
        <f>A11+1</f>
        <v>2</v>
      </c>
      <c r="C11" s="7">
        <f>B11+1</f>
        <v>3</v>
      </c>
      <c r="D11" s="7">
        <v>4</v>
      </c>
      <c r="E11" s="27">
        <v>5</v>
      </c>
      <c r="F11" s="27">
        <v>6</v>
      </c>
      <c r="G11" s="27">
        <v>7</v>
      </c>
      <c r="H11" s="27">
        <f aca="true" t="shared" si="0" ref="H11:N11">G11+1</f>
        <v>8</v>
      </c>
      <c r="I11" s="27">
        <f t="shared" si="0"/>
        <v>9</v>
      </c>
      <c r="J11" s="7">
        <f t="shared" si="0"/>
        <v>10</v>
      </c>
      <c r="K11" s="7">
        <f t="shared" si="0"/>
        <v>11</v>
      </c>
      <c r="L11" s="7">
        <f t="shared" si="0"/>
        <v>12</v>
      </c>
      <c r="M11" s="27">
        <f t="shared" si="0"/>
        <v>13</v>
      </c>
      <c r="N11" s="7">
        <f t="shared" si="0"/>
        <v>14</v>
      </c>
      <c r="O11" s="12">
        <v>15</v>
      </c>
    </row>
    <row r="12" spans="1:15" ht="20.25" customHeight="1">
      <c r="A12" s="17" t="s">
        <v>21</v>
      </c>
      <c r="B12" s="18" t="s">
        <v>28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8"/>
      <c r="O12" s="29"/>
    </row>
    <row r="13" spans="1:15" ht="20.25" customHeight="1">
      <c r="A13" s="19">
        <v>1</v>
      </c>
      <c r="B13" s="9" t="s">
        <v>29</v>
      </c>
      <c r="C13" s="35">
        <v>24382.38</v>
      </c>
      <c r="D13" s="35">
        <v>4339</v>
      </c>
      <c r="E13" s="35"/>
      <c r="F13" s="35"/>
      <c r="G13" s="35"/>
      <c r="H13" s="35"/>
      <c r="I13" s="35"/>
      <c r="J13" s="35"/>
      <c r="K13" s="35">
        <v>3052.59</v>
      </c>
      <c r="L13" s="35">
        <v>935.93</v>
      </c>
      <c r="M13" s="61">
        <f>SUM(K13:L13)</f>
        <v>3988.52</v>
      </c>
      <c r="N13" s="66">
        <f>M13</f>
        <v>3988.52</v>
      </c>
      <c r="O13" s="63"/>
    </row>
    <row r="14" spans="1:15" ht="20.25" customHeight="1">
      <c r="A14" s="19">
        <v>2</v>
      </c>
      <c r="B14" s="9" t="s">
        <v>30</v>
      </c>
      <c r="C14" s="35">
        <v>75870.49</v>
      </c>
      <c r="D14" s="35">
        <v>673</v>
      </c>
      <c r="E14" s="35"/>
      <c r="F14" s="35"/>
      <c r="G14" s="35"/>
      <c r="H14" s="35"/>
      <c r="I14" s="35"/>
      <c r="J14" s="35"/>
      <c r="K14" s="35">
        <v>0</v>
      </c>
      <c r="L14" s="35">
        <v>572.8</v>
      </c>
      <c r="M14" s="61">
        <f>SUM(K14:L14)</f>
        <v>572.8</v>
      </c>
      <c r="N14" s="66">
        <f>M14</f>
        <v>572.8</v>
      </c>
      <c r="O14" s="62"/>
    </row>
    <row r="15" spans="1:15" ht="20.25" customHeight="1">
      <c r="A15" s="19">
        <v>3</v>
      </c>
      <c r="B15" s="9" t="s">
        <v>31</v>
      </c>
      <c r="C15" s="35">
        <v>145544.57</v>
      </c>
      <c r="D15" s="35">
        <v>2294</v>
      </c>
      <c r="E15" s="35"/>
      <c r="F15" s="35"/>
      <c r="G15" s="35"/>
      <c r="H15" s="35"/>
      <c r="I15" s="35"/>
      <c r="J15" s="35"/>
      <c r="K15" s="35">
        <v>315</v>
      </c>
      <c r="L15" s="35">
        <v>0</v>
      </c>
      <c r="M15" s="61">
        <f>SUM(K15:L15)</f>
        <v>315</v>
      </c>
      <c r="N15" s="66">
        <f>M15</f>
        <v>315</v>
      </c>
      <c r="O15" s="37"/>
    </row>
    <row r="16" spans="1:15" ht="20.25" customHeight="1">
      <c r="A16" s="19">
        <v>4</v>
      </c>
      <c r="B16" s="2" t="s">
        <v>32</v>
      </c>
      <c r="C16" s="35">
        <v>153232</v>
      </c>
      <c r="D16" s="35">
        <v>5816</v>
      </c>
      <c r="E16" s="35"/>
      <c r="F16" s="35"/>
      <c r="G16" s="35"/>
      <c r="H16" s="35"/>
      <c r="I16" s="35"/>
      <c r="J16" s="35"/>
      <c r="K16" s="35">
        <v>7216</v>
      </c>
      <c r="L16" s="35">
        <v>281.28</v>
      </c>
      <c r="M16" s="61">
        <f>SUM(K16:L16)</f>
        <v>7497.28</v>
      </c>
      <c r="N16" s="66">
        <f>M16</f>
        <v>7497.28</v>
      </c>
      <c r="O16" s="63"/>
    </row>
    <row r="17" spans="1:15" ht="20.25" customHeight="1">
      <c r="A17" s="19">
        <v>5</v>
      </c>
      <c r="B17" s="2" t="s">
        <v>38</v>
      </c>
      <c r="C17" s="35"/>
      <c r="D17" s="35">
        <v>2290</v>
      </c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</row>
    <row r="18" spans="1:15" ht="20.25" customHeight="1">
      <c r="A18" s="20"/>
      <c r="B18" s="4" t="s">
        <v>23</v>
      </c>
      <c r="C18" s="38"/>
      <c r="D18" s="39">
        <f>SUM(D13:D17)</f>
        <v>15412</v>
      </c>
      <c r="E18" s="39">
        <f aca="true" t="shared" si="1" ref="E18:O18">SUM(E13:E16)</f>
        <v>0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39">
        <f t="shared" si="1"/>
        <v>10583.59</v>
      </c>
      <c r="L18" s="39">
        <f t="shared" si="1"/>
        <v>1790.01</v>
      </c>
      <c r="M18" s="39">
        <f t="shared" si="1"/>
        <v>12373.599999999999</v>
      </c>
      <c r="N18" s="39">
        <f t="shared" si="1"/>
        <v>12373.599999999999</v>
      </c>
      <c r="O18" s="40">
        <f t="shared" si="1"/>
        <v>0</v>
      </c>
    </row>
    <row r="19" spans="1:15" ht="24" customHeight="1">
      <c r="A19" s="21" t="s">
        <v>22</v>
      </c>
      <c r="B19" s="22" t="s">
        <v>27</v>
      </c>
      <c r="C19" s="41"/>
      <c r="D19" s="41"/>
      <c r="E19" s="30"/>
      <c r="F19" s="32"/>
      <c r="G19" s="32"/>
      <c r="H19" s="32"/>
      <c r="I19" s="32"/>
      <c r="J19" s="30"/>
      <c r="K19" s="30"/>
      <c r="L19" s="30"/>
      <c r="M19" s="30"/>
      <c r="N19" s="31"/>
      <c r="O19" s="42"/>
    </row>
    <row r="20" spans="1:15" ht="15">
      <c r="A20" s="91">
        <v>1</v>
      </c>
      <c r="B20" s="92" t="s">
        <v>11</v>
      </c>
      <c r="C20" s="95">
        <v>249690.14</v>
      </c>
      <c r="D20" s="95">
        <v>80000</v>
      </c>
      <c r="E20" s="101">
        <f>58554+16353</f>
        <v>74907</v>
      </c>
      <c r="F20" s="32">
        <f>88876.15+30146.09+40529.56</f>
        <v>159551.8</v>
      </c>
      <c r="G20" s="32">
        <v>-159551.8</v>
      </c>
      <c r="H20" s="95">
        <f>E20</f>
        <v>74907</v>
      </c>
      <c r="I20" s="32">
        <f>F20+G20</f>
        <v>0</v>
      </c>
      <c r="J20" s="73">
        <f>H20+I20+I21</f>
        <v>304744.4</v>
      </c>
      <c r="K20" s="90">
        <v>283667.9</v>
      </c>
      <c r="L20" s="90">
        <v>67317.07</v>
      </c>
      <c r="M20" s="79">
        <f>SUM(K20:L20)</f>
        <v>350984.97000000003</v>
      </c>
      <c r="N20" s="79"/>
      <c r="O20" s="80">
        <f>J20+N20-M20</f>
        <v>-46240.57000000001</v>
      </c>
    </row>
    <row r="21" spans="1:15" ht="15">
      <c r="A21" s="91"/>
      <c r="B21" s="94"/>
      <c r="C21" s="97"/>
      <c r="D21" s="97"/>
      <c r="E21" s="101"/>
      <c r="F21" s="52">
        <v>1100</v>
      </c>
      <c r="G21" s="52">
        <v>228737.4</v>
      </c>
      <c r="H21" s="97">
        <f>E21</f>
        <v>0</v>
      </c>
      <c r="I21" s="52">
        <f>F21+G21</f>
        <v>229837.4</v>
      </c>
      <c r="J21" s="75"/>
      <c r="K21" s="90"/>
      <c r="L21" s="90"/>
      <c r="M21" s="79"/>
      <c r="N21" s="79"/>
      <c r="O21" s="80"/>
    </row>
    <row r="22" spans="1:15" ht="15">
      <c r="A22" s="91">
        <v>2</v>
      </c>
      <c r="B22" s="92" t="s">
        <v>12</v>
      </c>
      <c r="C22" s="95">
        <v>57399.71</v>
      </c>
      <c r="D22" s="95">
        <v>22588</v>
      </c>
      <c r="E22" s="101">
        <f>10066.25+3051</f>
        <v>13117.25</v>
      </c>
      <c r="F22" s="32"/>
      <c r="G22" s="32">
        <v>4103</v>
      </c>
      <c r="H22" s="95">
        <f>E22+G22</f>
        <v>17220.25</v>
      </c>
      <c r="I22" s="32"/>
      <c r="J22" s="73">
        <f>H22+I22+I23</f>
        <v>70820.58</v>
      </c>
      <c r="K22" s="90">
        <v>82603.31</v>
      </c>
      <c r="L22" s="90">
        <v>11582.4</v>
      </c>
      <c r="M22" s="79">
        <f>SUM(K22:L22)</f>
        <v>94185.70999999999</v>
      </c>
      <c r="N22" s="79"/>
      <c r="O22" s="80">
        <f>J22+N22-M22</f>
        <v>-23365.12999999999</v>
      </c>
    </row>
    <row r="23" spans="1:15" ht="15">
      <c r="A23" s="91"/>
      <c r="B23" s="94"/>
      <c r="C23" s="97"/>
      <c r="D23" s="97"/>
      <c r="E23" s="101"/>
      <c r="F23" s="52">
        <f>11764.47+12133+24474.61</f>
        <v>48372.08</v>
      </c>
      <c r="G23" s="52">
        <v>5228.25</v>
      </c>
      <c r="H23" s="97"/>
      <c r="I23" s="53">
        <f>F23+G23</f>
        <v>53600.33</v>
      </c>
      <c r="J23" s="75"/>
      <c r="K23" s="90"/>
      <c r="L23" s="90"/>
      <c r="M23" s="79"/>
      <c r="N23" s="79"/>
      <c r="O23" s="80"/>
    </row>
    <row r="24" spans="1:15" ht="15">
      <c r="A24" s="91">
        <v>3</v>
      </c>
      <c r="B24" s="92" t="s">
        <v>8</v>
      </c>
      <c r="C24" s="95">
        <v>62344</v>
      </c>
      <c r="D24" s="95">
        <v>15786</v>
      </c>
      <c r="E24" s="101"/>
      <c r="F24" s="32">
        <f>9230+19250</f>
        <v>28480</v>
      </c>
      <c r="G24" s="32"/>
      <c r="H24" s="98"/>
      <c r="I24" s="32">
        <f>F24+G24</f>
        <v>28480</v>
      </c>
      <c r="J24" s="87">
        <f>H24+I24+I25</f>
        <v>68499.2</v>
      </c>
      <c r="K24" s="79">
        <v>76202.23</v>
      </c>
      <c r="L24" s="90">
        <v>10663</v>
      </c>
      <c r="M24" s="79">
        <f>SUM(K24:L24)</f>
        <v>86865.23</v>
      </c>
      <c r="N24" s="79">
        <v>35162.57</v>
      </c>
      <c r="O24" s="80">
        <v>13893.74</v>
      </c>
    </row>
    <row r="25" spans="1:15" ht="15">
      <c r="A25" s="91"/>
      <c r="B25" s="94"/>
      <c r="C25" s="97"/>
      <c r="D25" s="97"/>
      <c r="E25" s="98"/>
      <c r="F25" s="53">
        <v>27522.91</v>
      </c>
      <c r="G25" s="53">
        <v>12496.29</v>
      </c>
      <c r="H25" s="99"/>
      <c r="I25" s="53">
        <f>F25+G25</f>
        <v>40019.2</v>
      </c>
      <c r="J25" s="89"/>
      <c r="K25" s="79"/>
      <c r="L25" s="90"/>
      <c r="M25" s="79"/>
      <c r="N25" s="79"/>
      <c r="O25" s="80"/>
    </row>
    <row r="26" spans="1:15" ht="15">
      <c r="A26" s="91">
        <v>4</v>
      </c>
      <c r="B26" s="92" t="s">
        <v>6</v>
      </c>
      <c r="C26" s="95">
        <v>91363.3</v>
      </c>
      <c r="D26" s="98">
        <v>27000</v>
      </c>
      <c r="E26" s="49">
        <f>7463.5+6234</f>
        <v>13697.5</v>
      </c>
      <c r="F26" s="32"/>
      <c r="G26" s="32"/>
      <c r="H26" s="71">
        <f>E26+G26</f>
        <v>13697.5</v>
      </c>
      <c r="I26" s="32"/>
      <c r="J26" s="87">
        <f>H26+H27+H28+H29+I26+I27+I28+I29</f>
        <v>71050.51999999999</v>
      </c>
      <c r="K26" s="90">
        <v>57942.97</v>
      </c>
      <c r="L26" s="79">
        <v>13322.75</v>
      </c>
      <c r="M26" s="79">
        <f>SUM(K26:L26)</f>
        <v>71265.72</v>
      </c>
      <c r="N26" s="79"/>
      <c r="O26" s="80">
        <f>J26+N26-M26</f>
        <v>-215.20000000001164</v>
      </c>
    </row>
    <row r="27" spans="1:15" ht="15">
      <c r="A27" s="91"/>
      <c r="B27" s="93"/>
      <c r="C27" s="96"/>
      <c r="D27" s="99"/>
      <c r="E27" s="50">
        <v>0</v>
      </c>
      <c r="F27" s="53">
        <f>3597+6197</f>
        <v>9794</v>
      </c>
      <c r="G27" s="53"/>
      <c r="H27" s="48"/>
      <c r="I27" s="48">
        <f>E27+F27+G27</f>
        <v>9794</v>
      </c>
      <c r="J27" s="88"/>
      <c r="K27" s="90"/>
      <c r="L27" s="79"/>
      <c r="M27" s="79"/>
      <c r="N27" s="79"/>
      <c r="O27" s="80"/>
    </row>
    <row r="28" spans="1:15" ht="15">
      <c r="A28" s="91"/>
      <c r="B28" s="93"/>
      <c r="C28" s="96"/>
      <c r="D28" s="99"/>
      <c r="E28" s="50">
        <f>16313+7917.42+4866</f>
        <v>29096.42</v>
      </c>
      <c r="F28" s="53"/>
      <c r="G28" s="53"/>
      <c r="H28" s="48">
        <f>E28+G28</f>
        <v>29096.42</v>
      </c>
      <c r="I28" s="53"/>
      <c r="J28" s="88"/>
      <c r="K28" s="90"/>
      <c r="L28" s="79"/>
      <c r="M28" s="79"/>
      <c r="N28" s="79"/>
      <c r="O28" s="80"/>
    </row>
    <row r="29" spans="1:15" ht="15">
      <c r="A29" s="91"/>
      <c r="B29" s="94"/>
      <c r="C29" s="97"/>
      <c r="D29" s="100"/>
      <c r="E29" s="51"/>
      <c r="F29" s="52">
        <v>0</v>
      </c>
      <c r="G29" s="52">
        <v>18462.6</v>
      </c>
      <c r="H29" s="47"/>
      <c r="I29" s="52">
        <f>F29+G29</f>
        <v>18462.6</v>
      </c>
      <c r="J29" s="89"/>
      <c r="K29" s="90"/>
      <c r="L29" s="79"/>
      <c r="M29" s="79"/>
      <c r="N29" s="79"/>
      <c r="O29" s="80"/>
    </row>
    <row r="30" spans="1:15" ht="24.75" customHeight="1">
      <c r="A30" s="13">
        <v>5</v>
      </c>
      <c r="B30" s="16" t="s">
        <v>16</v>
      </c>
      <c r="C30" s="30">
        <v>29687</v>
      </c>
      <c r="D30" s="30">
        <v>3376</v>
      </c>
      <c r="E30" s="52"/>
      <c r="F30" s="52">
        <v>14820.02</v>
      </c>
      <c r="G30" s="52">
        <v>6728.78</v>
      </c>
      <c r="H30" s="52"/>
      <c r="I30" s="52">
        <f>F30+G30</f>
        <v>21548.8</v>
      </c>
      <c r="J30" s="30">
        <f>H30+I30</f>
        <v>21548.8</v>
      </c>
      <c r="K30" s="30">
        <v>21289.68</v>
      </c>
      <c r="L30" s="30">
        <v>8510.04</v>
      </c>
      <c r="M30" s="30">
        <f>SUM(K30:L30)</f>
        <v>29799.72</v>
      </c>
      <c r="N30" s="31">
        <v>7565.5</v>
      </c>
      <c r="O30" s="63">
        <v>3840.45</v>
      </c>
    </row>
    <row r="31" spans="1:15" ht="28.5">
      <c r="A31" s="13">
        <v>6</v>
      </c>
      <c r="B31" s="16" t="s">
        <v>15</v>
      </c>
      <c r="C31" s="30">
        <v>5022.3</v>
      </c>
      <c r="D31" s="30">
        <v>1000</v>
      </c>
      <c r="E31" s="30"/>
      <c r="F31" s="30"/>
      <c r="G31" s="30"/>
      <c r="H31" s="30"/>
      <c r="I31" s="52">
        <f>F31+G31</f>
        <v>0</v>
      </c>
      <c r="J31" s="30">
        <f>H31+I31</f>
        <v>0</v>
      </c>
      <c r="K31" s="30">
        <v>4016.67</v>
      </c>
      <c r="L31" s="30">
        <v>620.72</v>
      </c>
      <c r="M31" s="30">
        <f>SUM(K31:L31)</f>
        <v>4637.39</v>
      </c>
      <c r="N31" s="31">
        <f>M31</f>
        <v>4637.39</v>
      </c>
      <c r="O31" s="62"/>
    </row>
    <row r="32" spans="1:15" ht="24.75" customHeight="1">
      <c r="A32" s="68">
        <v>7</v>
      </c>
      <c r="B32" s="69" t="s">
        <v>58</v>
      </c>
      <c r="C32" s="30">
        <v>0</v>
      </c>
      <c r="D32" s="30">
        <v>17380</v>
      </c>
      <c r="E32" s="30"/>
      <c r="F32" s="30"/>
      <c r="G32" s="30"/>
      <c r="H32" s="30"/>
      <c r="I32" s="52">
        <f>F32+G32</f>
        <v>0</v>
      </c>
      <c r="J32" s="30">
        <f>H32+I32</f>
        <v>0</v>
      </c>
      <c r="K32" s="30">
        <v>600</v>
      </c>
      <c r="L32" s="30">
        <v>2400</v>
      </c>
      <c r="M32" s="30">
        <f>SUM(K32:L32)</f>
        <v>3000</v>
      </c>
      <c r="N32" s="31">
        <f>M32</f>
        <v>3000</v>
      </c>
      <c r="O32" s="42">
        <f>J32+N32-M32</f>
        <v>0</v>
      </c>
    </row>
    <row r="33" spans="1:15" ht="20.25" customHeight="1">
      <c r="A33" s="81">
        <v>8</v>
      </c>
      <c r="B33" s="16" t="s">
        <v>47</v>
      </c>
      <c r="C33" s="30"/>
      <c r="D33" s="32"/>
      <c r="E33" s="32"/>
      <c r="F33" s="30"/>
      <c r="G33" s="30"/>
      <c r="H33" s="32"/>
      <c r="I33" s="32"/>
      <c r="J33" s="32"/>
      <c r="K33" s="32"/>
      <c r="L33" s="32"/>
      <c r="M33" s="30"/>
      <c r="N33" s="33"/>
      <c r="O33" s="65"/>
    </row>
    <row r="34" spans="1:15" ht="21" customHeight="1">
      <c r="A34" s="82"/>
      <c r="B34" s="16" t="s">
        <v>48</v>
      </c>
      <c r="C34" s="30"/>
      <c r="D34" s="84">
        <v>8087</v>
      </c>
      <c r="E34" s="84">
        <f>902.84+835</f>
        <v>1737.8400000000001</v>
      </c>
      <c r="F34" s="84"/>
      <c r="G34" s="84"/>
      <c r="H34" s="84">
        <f>E34</f>
        <v>1737.8400000000001</v>
      </c>
      <c r="I34" s="84">
        <f>F34+G34</f>
        <v>0</v>
      </c>
      <c r="J34" s="84">
        <f>H34+I34</f>
        <v>1737.8400000000001</v>
      </c>
      <c r="K34" s="64">
        <v>549.37</v>
      </c>
      <c r="L34" s="64">
        <v>161.09</v>
      </c>
      <c r="M34" s="30">
        <f aca="true" t="shared" si="2" ref="M34:M45">SUM(K34:L34)</f>
        <v>710.46</v>
      </c>
      <c r="N34" s="73">
        <f>M34+M35+M36+M37+M38-J34</f>
        <v>10894.82</v>
      </c>
      <c r="O34" s="76"/>
    </row>
    <row r="35" spans="1:15" ht="21" customHeight="1">
      <c r="A35" s="82"/>
      <c r="B35" s="16" t="s">
        <v>49</v>
      </c>
      <c r="C35" s="30"/>
      <c r="D35" s="85"/>
      <c r="E35" s="85"/>
      <c r="F35" s="85"/>
      <c r="G35" s="85"/>
      <c r="H35" s="85"/>
      <c r="I35" s="85"/>
      <c r="J35" s="85"/>
      <c r="K35" s="30">
        <v>530.07</v>
      </c>
      <c r="L35" s="64">
        <v>169.45</v>
      </c>
      <c r="M35" s="30">
        <f t="shared" si="2"/>
        <v>699.52</v>
      </c>
      <c r="N35" s="74"/>
      <c r="O35" s="77"/>
    </row>
    <row r="36" spans="1:15" ht="21" customHeight="1">
      <c r="A36" s="82"/>
      <c r="B36" s="16" t="s">
        <v>50</v>
      </c>
      <c r="C36" s="30"/>
      <c r="D36" s="85"/>
      <c r="E36" s="85"/>
      <c r="F36" s="85"/>
      <c r="G36" s="85"/>
      <c r="H36" s="85"/>
      <c r="I36" s="85"/>
      <c r="J36" s="85"/>
      <c r="K36" s="30">
        <v>92.74</v>
      </c>
      <c r="L36" s="64">
        <v>24.28</v>
      </c>
      <c r="M36" s="30">
        <f t="shared" si="2"/>
        <v>117.02</v>
      </c>
      <c r="N36" s="74"/>
      <c r="O36" s="77"/>
    </row>
    <row r="37" spans="1:15" ht="21" customHeight="1">
      <c r="A37" s="82"/>
      <c r="B37" s="16" t="s">
        <v>51</v>
      </c>
      <c r="C37" s="30"/>
      <c r="D37" s="85"/>
      <c r="E37" s="85"/>
      <c r="F37" s="85"/>
      <c r="G37" s="85"/>
      <c r="H37" s="85"/>
      <c r="I37" s="85"/>
      <c r="J37" s="85"/>
      <c r="K37" s="30">
        <v>134.61</v>
      </c>
      <c r="L37" s="64">
        <v>130.8</v>
      </c>
      <c r="M37" s="30">
        <f t="shared" si="2"/>
        <v>265.41</v>
      </c>
      <c r="N37" s="74"/>
      <c r="O37" s="77"/>
    </row>
    <row r="38" spans="1:15" ht="29.25">
      <c r="A38" s="83"/>
      <c r="B38" s="57" t="s">
        <v>52</v>
      </c>
      <c r="C38" s="30"/>
      <c r="D38" s="86"/>
      <c r="E38" s="86"/>
      <c r="F38" s="86"/>
      <c r="G38" s="86"/>
      <c r="H38" s="86"/>
      <c r="I38" s="86"/>
      <c r="J38" s="86"/>
      <c r="K38" s="30">
        <v>5066.56</v>
      </c>
      <c r="L38" s="64">
        <v>5773.69</v>
      </c>
      <c r="M38" s="30">
        <f t="shared" si="2"/>
        <v>10840.25</v>
      </c>
      <c r="N38" s="75"/>
      <c r="O38" s="78"/>
    </row>
    <row r="39" spans="1:15" ht="21" customHeight="1">
      <c r="A39" s="13">
        <v>9</v>
      </c>
      <c r="B39" s="16" t="s">
        <v>7</v>
      </c>
      <c r="C39" s="30"/>
      <c r="D39" s="30">
        <v>0</v>
      </c>
      <c r="E39" s="30">
        <v>408</v>
      </c>
      <c r="F39" s="30"/>
      <c r="G39" s="30"/>
      <c r="H39" s="30">
        <f>E39</f>
        <v>408</v>
      </c>
      <c r="I39" s="30"/>
      <c r="J39" s="30">
        <f aca="true" t="shared" si="3" ref="J39:J45">H39+I39</f>
        <v>408</v>
      </c>
      <c r="K39" s="30">
        <v>1861.43</v>
      </c>
      <c r="L39" s="64">
        <v>0</v>
      </c>
      <c r="M39" s="30">
        <f t="shared" si="2"/>
        <v>1861.43</v>
      </c>
      <c r="N39" s="31"/>
      <c r="O39" s="42">
        <f aca="true" t="shared" si="4" ref="O39:O45">J39+N39-M39</f>
        <v>-1453.43</v>
      </c>
    </row>
    <row r="40" spans="1:15" ht="21" customHeight="1">
      <c r="A40" s="13">
        <v>10</v>
      </c>
      <c r="B40" s="16" t="s">
        <v>45</v>
      </c>
      <c r="C40" s="30"/>
      <c r="D40" s="30">
        <v>0</v>
      </c>
      <c r="E40" s="30">
        <v>2000</v>
      </c>
      <c r="F40" s="30"/>
      <c r="G40" s="30"/>
      <c r="H40" s="30">
        <f>E40</f>
        <v>2000</v>
      </c>
      <c r="I40" s="30"/>
      <c r="J40" s="30">
        <f t="shared" si="3"/>
        <v>2000</v>
      </c>
      <c r="K40" s="30">
        <v>2233.52</v>
      </c>
      <c r="L40" s="64">
        <v>0</v>
      </c>
      <c r="M40" s="30">
        <f t="shared" si="2"/>
        <v>2233.52</v>
      </c>
      <c r="N40" s="31"/>
      <c r="O40" s="42">
        <f t="shared" si="4"/>
        <v>-233.51999999999998</v>
      </c>
    </row>
    <row r="41" spans="1:15" ht="28.5">
      <c r="A41" s="13">
        <v>11</v>
      </c>
      <c r="B41" s="16" t="s">
        <v>14</v>
      </c>
      <c r="C41" s="30">
        <v>270000</v>
      </c>
      <c r="D41" s="30">
        <v>1000</v>
      </c>
      <c r="E41" s="30"/>
      <c r="F41" s="30"/>
      <c r="G41" s="30"/>
      <c r="H41" s="30"/>
      <c r="I41" s="30"/>
      <c r="J41" s="30">
        <f t="shared" si="3"/>
        <v>0</v>
      </c>
      <c r="K41" s="30">
        <v>36.08</v>
      </c>
      <c r="L41" s="64">
        <v>19.66</v>
      </c>
      <c r="M41" s="30">
        <f t="shared" si="2"/>
        <v>55.739999999999995</v>
      </c>
      <c r="N41" s="31"/>
      <c r="O41" s="42">
        <f t="shared" si="4"/>
        <v>-55.739999999999995</v>
      </c>
    </row>
    <row r="42" spans="1:15" ht="21" customHeight="1">
      <c r="A42" s="13">
        <v>12</v>
      </c>
      <c r="B42" s="25" t="s">
        <v>35</v>
      </c>
      <c r="C42" s="32">
        <v>4000</v>
      </c>
      <c r="D42" s="30">
        <v>3500</v>
      </c>
      <c r="E42" s="30"/>
      <c r="F42" s="32"/>
      <c r="G42" s="32">
        <v>2800</v>
      </c>
      <c r="H42" s="32"/>
      <c r="I42" s="32">
        <f>G42</f>
        <v>2800</v>
      </c>
      <c r="J42" s="30">
        <f t="shared" si="3"/>
        <v>2800</v>
      </c>
      <c r="K42" s="32">
        <v>436.96</v>
      </c>
      <c r="L42" s="64">
        <v>2258.56</v>
      </c>
      <c r="M42" s="30">
        <f t="shared" si="2"/>
        <v>2695.52</v>
      </c>
      <c r="N42" s="33"/>
      <c r="O42" s="42">
        <f t="shared" si="4"/>
        <v>104.48000000000002</v>
      </c>
    </row>
    <row r="43" spans="1:15" ht="21" customHeight="1">
      <c r="A43" s="13">
        <v>13</v>
      </c>
      <c r="B43" s="25" t="s">
        <v>36</v>
      </c>
      <c r="C43" s="32">
        <v>1600</v>
      </c>
      <c r="D43" s="30">
        <v>500</v>
      </c>
      <c r="E43" s="30"/>
      <c r="F43" s="32"/>
      <c r="G43" s="32"/>
      <c r="H43" s="32"/>
      <c r="I43" s="32"/>
      <c r="J43" s="30">
        <f t="shared" si="3"/>
        <v>0</v>
      </c>
      <c r="K43" s="32">
        <v>0</v>
      </c>
      <c r="L43" s="64">
        <v>0</v>
      </c>
      <c r="M43" s="30">
        <f>SUM(K43:L43)</f>
        <v>0</v>
      </c>
      <c r="N43" s="33"/>
      <c r="O43" s="42">
        <f t="shared" si="4"/>
        <v>0</v>
      </c>
    </row>
    <row r="44" spans="1:15" ht="21" customHeight="1">
      <c r="A44" s="13">
        <v>14</v>
      </c>
      <c r="B44" s="72" t="s">
        <v>59</v>
      </c>
      <c r="C44" s="32">
        <v>0</v>
      </c>
      <c r="D44" s="30">
        <v>0</v>
      </c>
      <c r="E44" s="30"/>
      <c r="F44" s="32"/>
      <c r="G44" s="32"/>
      <c r="H44" s="32"/>
      <c r="I44" s="32"/>
      <c r="J44" s="30">
        <f>H44+I44</f>
        <v>0</v>
      </c>
      <c r="K44" s="32">
        <v>0</v>
      </c>
      <c r="L44" s="64">
        <v>6.14</v>
      </c>
      <c r="M44" s="30">
        <f>SUM(K44:L44)</f>
        <v>6.14</v>
      </c>
      <c r="N44" s="33"/>
      <c r="O44" s="42">
        <f>J44+N44-M44</f>
        <v>-6.14</v>
      </c>
    </row>
    <row r="45" spans="1:15" ht="30" customHeight="1">
      <c r="A45" s="13">
        <v>15</v>
      </c>
      <c r="B45" s="72" t="s">
        <v>68</v>
      </c>
      <c r="C45" s="32">
        <v>0</v>
      </c>
      <c r="D45" s="30">
        <v>0</v>
      </c>
      <c r="E45" s="30"/>
      <c r="F45" s="32"/>
      <c r="G45" s="32"/>
      <c r="H45" s="32"/>
      <c r="I45" s="32"/>
      <c r="J45" s="30">
        <f t="shared" si="3"/>
        <v>0</v>
      </c>
      <c r="K45" s="32">
        <v>0</v>
      </c>
      <c r="L45" s="64">
        <v>2</v>
      </c>
      <c r="M45" s="30">
        <f t="shared" si="2"/>
        <v>2</v>
      </c>
      <c r="N45" s="33"/>
      <c r="O45" s="42">
        <f t="shared" si="4"/>
        <v>-2</v>
      </c>
    </row>
    <row r="46" spans="1:15" ht="21" customHeight="1">
      <c r="A46" s="13"/>
      <c r="B46" s="4" t="s">
        <v>33</v>
      </c>
      <c r="C46" s="55"/>
      <c r="D46" s="55">
        <f aca="true" t="shared" si="5" ref="D46:O46">SUM(D20:D45)</f>
        <v>180217</v>
      </c>
      <c r="E46" s="55">
        <f t="shared" si="5"/>
        <v>134964.01</v>
      </c>
      <c r="F46" s="55">
        <f t="shared" si="5"/>
        <v>289640.81</v>
      </c>
      <c r="G46" s="55">
        <f t="shared" si="5"/>
        <v>119004.52000000002</v>
      </c>
      <c r="H46" s="55">
        <f t="shared" si="5"/>
        <v>139067.00999999998</v>
      </c>
      <c r="I46" s="55">
        <f t="shared" si="5"/>
        <v>404542.32999999996</v>
      </c>
      <c r="J46" s="55">
        <f t="shared" si="5"/>
        <v>543609.3400000001</v>
      </c>
      <c r="K46" s="55">
        <f t="shared" si="5"/>
        <v>537264.1</v>
      </c>
      <c r="L46" s="55">
        <f t="shared" si="5"/>
        <v>122961.65000000001</v>
      </c>
      <c r="M46" s="55">
        <f t="shared" si="5"/>
        <v>660225.7500000001</v>
      </c>
      <c r="N46" s="55">
        <f t="shared" si="5"/>
        <v>61260.28</v>
      </c>
      <c r="O46" s="56">
        <f t="shared" si="5"/>
        <v>-53733.060000000005</v>
      </c>
    </row>
    <row r="47" spans="1:15" ht="21" customHeight="1" thickBot="1">
      <c r="A47" s="14"/>
      <c r="B47" s="15" t="s">
        <v>34</v>
      </c>
      <c r="C47" s="34"/>
      <c r="D47" s="34">
        <f aca="true" t="shared" si="6" ref="D47:O47">SUM(D18+D46)</f>
        <v>195629</v>
      </c>
      <c r="E47" s="34">
        <f t="shared" si="6"/>
        <v>134964.01</v>
      </c>
      <c r="F47" s="34">
        <f t="shared" si="6"/>
        <v>289640.81</v>
      </c>
      <c r="G47" s="34">
        <f t="shared" si="6"/>
        <v>119004.52000000002</v>
      </c>
      <c r="H47" s="34">
        <f t="shared" si="6"/>
        <v>139067.00999999998</v>
      </c>
      <c r="I47" s="34">
        <f t="shared" si="6"/>
        <v>404542.32999999996</v>
      </c>
      <c r="J47" s="34">
        <f t="shared" si="6"/>
        <v>543609.3400000001</v>
      </c>
      <c r="K47" s="34">
        <f t="shared" si="6"/>
        <v>547847.69</v>
      </c>
      <c r="L47" s="34">
        <f t="shared" si="6"/>
        <v>124751.66</v>
      </c>
      <c r="M47" s="34">
        <f t="shared" si="6"/>
        <v>672599.3500000001</v>
      </c>
      <c r="N47" s="34">
        <f t="shared" si="6"/>
        <v>73633.88</v>
      </c>
      <c r="O47" s="70">
        <f t="shared" si="6"/>
        <v>-53733.060000000005</v>
      </c>
    </row>
    <row r="48" spans="1:15" ht="20.25" customHeight="1">
      <c r="A48" s="10"/>
      <c r="B48" s="67" t="s">
        <v>67</v>
      </c>
      <c r="C48" s="67"/>
      <c r="D48" s="67"/>
      <c r="E48" s="67"/>
      <c r="F48" s="54"/>
      <c r="G48" s="54"/>
      <c r="H48" s="54"/>
      <c r="I48" s="54"/>
      <c r="J48" s="54"/>
      <c r="K48" s="54"/>
      <c r="L48" s="54"/>
      <c r="M48" s="54"/>
      <c r="N48" s="54"/>
      <c r="O48" s="54"/>
    </row>
  </sheetData>
  <sheetProtection/>
  <mergeCells count="74">
    <mergeCell ref="A1:O1"/>
    <mergeCell ref="A2:O2"/>
    <mergeCell ref="M3:O3"/>
    <mergeCell ref="A4:A10"/>
    <mergeCell ref="B4:B10"/>
    <mergeCell ref="C4:C10"/>
    <mergeCell ref="D4:D10"/>
    <mergeCell ref="E4:J4"/>
    <mergeCell ref="K4:M6"/>
    <mergeCell ref="N4:N10"/>
    <mergeCell ref="O4:O9"/>
    <mergeCell ref="E5:F6"/>
    <mergeCell ref="H5:J6"/>
    <mergeCell ref="J7:J9"/>
    <mergeCell ref="K7:K10"/>
    <mergeCell ref="L7:L10"/>
    <mergeCell ref="E8:E10"/>
    <mergeCell ref="H8:H10"/>
    <mergeCell ref="N20:N21"/>
    <mergeCell ref="O20:O21"/>
    <mergeCell ref="E20:E21"/>
    <mergeCell ref="H20:H21"/>
    <mergeCell ref="J20:J21"/>
    <mergeCell ref="K20:K21"/>
    <mergeCell ref="A22:A23"/>
    <mergeCell ref="B22:B23"/>
    <mergeCell ref="C22:C23"/>
    <mergeCell ref="D22:D23"/>
    <mergeCell ref="L20:L21"/>
    <mergeCell ref="M20:M21"/>
    <mergeCell ref="A20:A21"/>
    <mergeCell ref="B20:B21"/>
    <mergeCell ref="C20:C21"/>
    <mergeCell ref="D20:D21"/>
    <mergeCell ref="L22:L23"/>
    <mergeCell ref="M22:M23"/>
    <mergeCell ref="N22:N23"/>
    <mergeCell ref="O22:O23"/>
    <mergeCell ref="E22:E23"/>
    <mergeCell ref="H22:H23"/>
    <mergeCell ref="J22:J23"/>
    <mergeCell ref="K22:K23"/>
    <mergeCell ref="N24:N25"/>
    <mergeCell ref="O24:O25"/>
    <mergeCell ref="E24:E25"/>
    <mergeCell ref="H24:H25"/>
    <mergeCell ref="J24:J25"/>
    <mergeCell ref="K24:K25"/>
    <mergeCell ref="A26:A29"/>
    <mergeCell ref="B26:B29"/>
    <mergeCell ref="C26:C29"/>
    <mergeCell ref="D26:D29"/>
    <mergeCell ref="L24:L25"/>
    <mergeCell ref="M24:M25"/>
    <mergeCell ref="A24:A25"/>
    <mergeCell ref="B24:B25"/>
    <mergeCell ref="C24:C25"/>
    <mergeCell ref="D24:D25"/>
    <mergeCell ref="I34:I38"/>
    <mergeCell ref="J34:J38"/>
    <mergeCell ref="J26:J29"/>
    <mergeCell ref="K26:K29"/>
    <mergeCell ref="L26:L29"/>
    <mergeCell ref="M26:M29"/>
    <mergeCell ref="N34:N38"/>
    <mergeCell ref="O34:O38"/>
    <mergeCell ref="N26:N29"/>
    <mergeCell ref="O26:O29"/>
    <mergeCell ref="A33:A38"/>
    <mergeCell ref="D34:D38"/>
    <mergeCell ref="E34:E38"/>
    <mergeCell ref="F34:F38"/>
    <mergeCell ref="G34:G38"/>
    <mergeCell ref="H34:H38"/>
  </mergeCells>
  <printOptions horizontalCentered="1"/>
  <pageMargins left="0" right="0" top="0.25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Valued Customer</cp:lastModifiedBy>
  <cp:lastPrinted>2014-05-07T04:17:42Z</cp:lastPrinted>
  <dcterms:created xsi:type="dcterms:W3CDTF">1999-07-27T05:51:54Z</dcterms:created>
  <dcterms:modified xsi:type="dcterms:W3CDTF">2015-01-12T05:05:23Z</dcterms:modified>
  <cp:category/>
  <cp:version/>
  <cp:contentType/>
  <cp:contentStatus/>
</cp:coreProperties>
</file>